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75" yWindow="90" windowWidth="16065" windowHeight="12570"/>
  </bookViews>
  <sheets>
    <sheet name="ФАП" sheetId="3" r:id="rId1"/>
    <sheet name="Коэф-т" sheetId="2" r:id="rId2"/>
  </sheets>
  <definedNames>
    <definedName name="_xlnm._FilterDatabase" localSheetId="1" hidden="1">'Коэф-т'!$A$7:$D$18</definedName>
    <definedName name="_xlnm.Print_Titles" localSheetId="1">'Коэф-т'!$6:$7</definedName>
    <definedName name="_xlnm.Print_Titles" localSheetId="0">ФАП!$6:$7</definedName>
  </definedNames>
  <calcPr calcId="145621"/>
</workbook>
</file>

<file path=xl/calcChain.xml><?xml version="1.0" encoding="utf-8"?>
<calcChain xmlns="http://schemas.openxmlformats.org/spreadsheetml/2006/main">
  <c r="L36" i="3" l="1"/>
  <c r="L34" i="3" l="1"/>
  <c r="L24" i="3"/>
  <c r="L18" i="3"/>
  <c r="L15" i="3"/>
  <c r="L8" i="3"/>
  <c r="L205" i="3"/>
  <c r="L198" i="3"/>
  <c r="L197" i="3" s="1"/>
  <c r="L191" i="3"/>
  <c r="L156" i="3"/>
  <c r="L140" i="3"/>
  <c r="L138" i="3"/>
  <c r="L126" i="3"/>
  <c r="L122" i="3"/>
  <c r="L121" i="3"/>
  <c r="L114" i="3"/>
  <c r="L103" i="3"/>
  <c r="L78" i="3"/>
  <c r="L71" i="3"/>
  <c r="L59" i="3"/>
  <c r="L56" i="3"/>
  <c r="L55" i="3" s="1"/>
  <c r="L51" i="3"/>
  <c r="L46" i="3"/>
  <c r="L45" i="3" s="1"/>
  <c r="L42" i="3"/>
  <c r="L12" i="3"/>
  <c r="L218" i="3" l="1"/>
  <c r="L217" i="3"/>
  <c r="L216" i="3"/>
  <c r="L215" i="3"/>
  <c r="L214" i="3"/>
  <c r="L213" i="3"/>
  <c r="L212" i="3"/>
  <c r="L211" i="3"/>
  <c r="L210" i="3"/>
  <c r="L209" i="3"/>
  <c r="L208" i="3"/>
  <c r="L207" i="3"/>
  <c r="L206" i="3"/>
  <c r="L204" i="3"/>
  <c r="L203" i="3"/>
  <c r="L202" i="3"/>
  <c r="L201" i="3"/>
  <c r="L200" i="3"/>
  <c r="L199" i="3"/>
  <c r="L192" i="3"/>
  <c r="L196" i="3"/>
  <c r="L195" i="3"/>
  <c r="L194" i="3"/>
  <c r="L193" i="3"/>
  <c r="J156" i="3"/>
  <c r="L188" i="3"/>
  <c r="L157" i="3"/>
  <c r="L190" i="3"/>
  <c r="L189" i="3"/>
  <c r="L187" i="3"/>
  <c r="L186" i="3"/>
  <c r="L185" i="3"/>
  <c r="L184" i="3"/>
  <c r="L183" i="3"/>
  <c r="L182" i="3"/>
  <c r="L181" i="3"/>
  <c r="L180" i="3"/>
  <c r="L179" i="3"/>
  <c r="L178" i="3"/>
  <c r="L177" i="3"/>
  <c r="L176" i="3"/>
  <c r="L175" i="3"/>
  <c r="L174" i="3"/>
  <c r="L173" i="3"/>
  <c r="L172" i="3"/>
  <c r="L171" i="3"/>
  <c r="L170" i="3"/>
  <c r="L169" i="3"/>
  <c r="L168" i="3"/>
  <c r="L167" i="3"/>
  <c r="L166" i="3"/>
  <c r="L165" i="3"/>
  <c r="L164" i="3"/>
  <c r="L163" i="3"/>
  <c r="L161" i="3"/>
  <c r="L160" i="3"/>
  <c r="L159" i="3"/>
  <c r="L158" i="3"/>
  <c r="L155" i="3"/>
  <c r="L154" i="3"/>
  <c r="L153" i="3"/>
  <c r="L152" i="3"/>
  <c r="L151" i="3"/>
  <c r="L150" i="3"/>
  <c r="L149" i="3"/>
  <c r="L148" i="3"/>
  <c r="L147" i="3"/>
  <c r="L146" i="3"/>
  <c r="L145" i="3"/>
  <c r="L144" i="3"/>
  <c r="L143" i="3"/>
  <c r="L142" i="3"/>
  <c r="L141" i="3"/>
  <c r="L139" i="3"/>
  <c r="L137" i="3"/>
  <c r="L136" i="3"/>
  <c r="L135" i="3"/>
  <c r="L134" i="3"/>
  <c r="L133" i="3"/>
  <c r="L132" i="3"/>
  <c r="L131" i="3"/>
  <c r="L130" i="3"/>
  <c r="L129" i="3"/>
  <c r="L128" i="3"/>
  <c r="L127" i="3"/>
  <c r="L125" i="3"/>
  <c r="L124" i="3"/>
  <c r="L123" i="3"/>
  <c r="L120" i="3"/>
  <c r="L119" i="3"/>
  <c r="L118" i="3"/>
  <c r="L117" i="3"/>
  <c r="L116" i="3"/>
  <c r="L115" i="3"/>
  <c r="L105" i="3"/>
  <c r="L113" i="3"/>
  <c r="L112" i="3"/>
  <c r="L111" i="3"/>
  <c r="L110" i="3"/>
  <c r="L109" i="3"/>
  <c r="L108" i="3"/>
  <c r="L107" i="3"/>
  <c r="L106" i="3"/>
  <c r="L104" i="3"/>
  <c r="L96" i="3"/>
  <c r="L100" i="3"/>
  <c r="L83" i="3"/>
  <c r="L85" i="3"/>
  <c r="L86" i="3"/>
  <c r="L87" i="3"/>
  <c r="L88" i="3"/>
  <c r="L89" i="3"/>
  <c r="L90" i="3"/>
  <c r="L91" i="3"/>
  <c r="L92" i="3"/>
  <c r="L93" i="3"/>
  <c r="L94" i="3"/>
  <c r="L95" i="3"/>
  <c r="L97" i="3"/>
  <c r="L98" i="3"/>
  <c r="L99" i="3"/>
  <c r="L101" i="3"/>
  <c r="L102" i="3"/>
  <c r="L79" i="3"/>
  <c r="L84" i="3"/>
  <c r="L82" i="3"/>
  <c r="L81" i="3"/>
  <c r="L80" i="3"/>
  <c r="L73" i="3"/>
  <c r="L74" i="3"/>
  <c r="L75" i="3"/>
  <c r="L76" i="3"/>
  <c r="L77" i="3"/>
  <c r="L72" i="3"/>
  <c r="L70" i="3"/>
  <c r="L69" i="3"/>
  <c r="L68" i="3"/>
  <c r="L67" i="3"/>
  <c r="L66" i="3"/>
  <c r="L65" i="3"/>
  <c r="L64" i="3"/>
  <c r="L63" i="3"/>
  <c r="L62" i="3"/>
  <c r="L61" i="3"/>
  <c r="L60" i="3"/>
  <c r="L58" i="3"/>
  <c r="L57" i="3"/>
  <c r="L47" i="3"/>
  <c r="L48" i="3"/>
  <c r="L49" i="3"/>
  <c r="L50" i="3"/>
  <c r="L52" i="3"/>
  <c r="L53" i="3"/>
  <c r="L54" i="3"/>
  <c r="L43" i="3"/>
  <c r="L44" i="3"/>
  <c r="L41" i="3"/>
  <c r="L40" i="3"/>
  <c r="L39" i="3"/>
  <c r="L38" i="3"/>
  <c r="L37" i="3"/>
  <c r="L35" i="3"/>
  <c r="L33" i="3"/>
  <c r="L32" i="3"/>
  <c r="L31" i="3"/>
  <c r="L30" i="3"/>
  <c r="L29" i="3"/>
  <c r="L28" i="3"/>
  <c r="L27" i="3"/>
  <c r="L26" i="3"/>
  <c r="L25" i="3"/>
  <c r="L23" i="3"/>
  <c r="L22" i="3"/>
  <c r="L21" i="3"/>
  <c r="L20" i="3"/>
  <c r="L19" i="3"/>
  <c r="L17" i="3"/>
  <c r="L16" i="3"/>
  <c r="L14" i="3"/>
  <c r="L13" i="3"/>
  <c r="L11" i="3"/>
  <c r="L9" i="3"/>
  <c r="L10" i="3"/>
  <c r="L162" i="3" l="1"/>
</calcChain>
</file>

<file path=xl/sharedStrings.xml><?xml version="1.0" encoding="utf-8"?>
<sst xmlns="http://schemas.openxmlformats.org/spreadsheetml/2006/main" count="1026" uniqueCount="248">
  <si>
    <t>Приложение № 8
к Соглашению о тарифах 
на оплату медицинской помощи 
по обязательному медицинскому
 страхованию на территории 
Хабаровского края  на 2020 год</t>
  </si>
  <si>
    <t>№ п/п</t>
  </si>
  <si>
    <t>Наименование медицинской организации</t>
  </si>
  <si>
    <t>Тип ФП/ФАП</t>
  </si>
  <si>
    <t>Место нахождения  ФП/ФАП</t>
  </si>
  <si>
    <t>Диапазон численности обслуживаемого населения (чел.)</t>
  </si>
  <si>
    <t>Информация о  соответствии (+)/ несоответствии (-) Требованиям МЗ РФ</t>
  </si>
  <si>
    <t>Базовый размер финансового обеспечения на 2020 год, руб. (без учета КД)</t>
  </si>
  <si>
    <t>КГБУЗ "Городская больница № 3" МЗ ХК</t>
  </si>
  <si>
    <t>2 321 960,00</t>
  </si>
  <si>
    <t>ФАП</t>
  </si>
  <si>
    <t xml:space="preserve">п. Старт </t>
  </si>
  <si>
    <t>100-899</t>
  </si>
  <si>
    <t>+</t>
  </si>
  <si>
    <t xml:space="preserve">п. Таежный </t>
  </si>
  <si>
    <t>900-1499</t>
  </si>
  <si>
    <t>-</t>
  </si>
  <si>
    <t>КГБУЗ "Городская больница № 4" МЗ ХК</t>
  </si>
  <si>
    <t xml:space="preserve">п. Хапсоль </t>
  </si>
  <si>
    <t>КГБУЗ "Аяно-Майская центральная районная больница" МЗ ХК</t>
  </si>
  <si>
    <t>1 818 680,00</t>
  </si>
  <si>
    <t xml:space="preserve">с. Аим </t>
  </si>
  <si>
    <t xml:space="preserve">с. Джигда </t>
  </si>
  <si>
    <t>КГБУЗ "Ванинская центральная районная больница" МЗ ХК</t>
  </si>
  <si>
    <t>1 914 400,00</t>
  </si>
  <si>
    <t xml:space="preserve">с.п. Тулучи </t>
  </si>
  <si>
    <t xml:space="preserve">с.п. Тумнин </t>
  </si>
  <si>
    <t>КГБУЗ "Троицкая центральная районная больница" МЗ ХК</t>
  </si>
  <si>
    <t>4 546 700,00</t>
  </si>
  <si>
    <t xml:space="preserve">с. Арсеньево </t>
  </si>
  <si>
    <t xml:space="preserve">с. Верхний Нерген </t>
  </si>
  <si>
    <t>с. Верхняя Манома</t>
  </si>
  <si>
    <t xml:space="preserve">с. Дада </t>
  </si>
  <si>
    <t xml:space="preserve">с. Нижняя Манома </t>
  </si>
  <si>
    <t>КГБУЗ "Николаевская-на-Амуре центральная районная больница" МЗ ХК</t>
  </si>
  <si>
    <t>8 231 920,00</t>
  </si>
  <si>
    <t xml:space="preserve">с. Иннокентьевка </t>
  </si>
  <si>
    <t xml:space="preserve">с. Константиновка </t>
  </si>
  <si>
    <t xml:space="preserve">с. Красное </t>
  </si>
  <si>
    <t xml:space="preserve">с. Нигирь </t>
  </si>
  <si>
    <t>с. Оремиф</t>
  </si>
  <si>
    <t xml:space="preserve">с. Пуир </t>
  </si>
  <si>
    <t xml:space="preserve">с. Чля </t>
  </si>
  <si>
    <t xml:space="preserve">с. Чныррах </t>
  </si>
  <si>
    <t xml:space="preserve">с. Нижние Пронге </t>
  </si>
  <si>
    <t>КГБУЗ "Охотская центральная районная больница" МЗ ХК</t>
  </si>
  <si>
    <t>4 020 240,00</t>
  </si>
  <si>
    <t xml:space="preserve">с. Резиденция </t>
  </si>
  <si>
    <t>до 100</t>
  </si>
  <si>
    <t xml:space="preserve">с. Аэропорт </t>
  </si>
  <si>
    <t xml:space="preserve">с. Иня </t>
  </si>
  <si>
    <t xml:space="preserve">с. Морской </t>
  </si>
  <si>
    <t>с. Новое Устье</t>
  </si>
  <si>
    <t>КГБУЗ "Советско-Гаванская районная больница" МЗ ХК</t>
  </si>
  <si>
    <t xml:space="preserve">с. Гатка </t>
  </si>
  <si>
    <t>КГБУЗ "Тугуро-Чумиканская центральная районная больница" МЗ ХК</t>
  </si>
  <si>
    <t>1 340 080,00</t>
  </si>
  <si>
    <t>с. Алгазея</t>
  </si>
  <si>
    <t xml:space="preserve">до 100 </t>
  </si>
  <si>
    <t xml:space="preserve">с. Тором </t>
  </si>
  <si>
    <t>КГБУЗ "Князе-Волконская районная больница" МЗ ХК</t>
  </si>
  <si>
    <t>8 479 760,00</t>
  </si>
  <si>
    <t xml:space="preserve">с. Благодатное </t>
  </si>
  <si>
    <t>с. Малышево</t>
  </si>
  <si>
    <t>с. Князе-Волконское-1</t>
  </si>
  <si>
    <t xml:space="preserve">с. Сикачи Алян </t>
  </si>
  <si>
    <t xml:space="preserve">1499-2000  </t>
  </si>
  <si>
    <t xml:space="preserve">с. Анастасьевка </t>
  </si>
  <si>
    <t>с. Сергеевка</t>
  </si>
  <si>
    <t xml:space="preserve">с. Вятское </t>
  </si>
  <si>
    <t>КГБУЗ "Хабаровская районная больница" МЗ ХК</t>
  </si>
  <si>
    <t>1 196 500,00</t>
  </si>
  <si>
    <t xml:space="preserve">с. Догордон </t>
  </si>
  <si>
    <t xml:space="preserve">с. Наумовка </t>
  </si>
  <si>
    <t>8 997 680,00</t>
  </si>
  <si>
    <t xml:space="preserve">с. Восход </t>
  </si>
  <si>
    <t>с.Бычиха</t>
  </si>
  <si>
    <t xml:space="preserve">с. Казакевичево </t>
  </si>
  <si>
    <t>с. Константиновка</t>
  </si>
  <si>
    <t xml:space="preserve">с. Пасека </t>
  </si>
  <si>
    <t xml:space="preserve">с. Смирновка </t>
  </si>
  <si>
    <t>с. Улика-Национальное</t>
  </si>
  <si>
    <t xml:space="preserve">с. Федоровка  </t>
  </si>
  <si>
    <t xml:space="preserve">с. Заозерное </t>
  </si>
  <si>
    <t>с. Ровное</t>
  </si>
  <si>
    <t xml:space="preserve">с. Чистополье </t>
  </si>
  <si>
    <t>8 602 420,00</t>
  </si>
  <si>
    <t>с. Галкино</t>
  </si>
  <si>
    <t xml:space="preserve">с. Гаровка-1 </t>
  </si>
  <si>
    <t xml:space="preserve">с. Гаровка-2 </t>
  </si>
  <si>
    <t>с. Корсаково</t>
  </si>
  <si>
    <t xml:space="preserve">с. Черная речка </t>
  </si>
  <si>
    <t xml:space="preserve">с. Мирное </t>
  </si>
  <si>
    <t>1500-2000</t>
  </si>
  <si>
    <t>КГБУЗ "Комсомольская межрайонная больница" МЗ ХК</t>
  </si>
  <si>
    <t>1 435 800,00</t>
  </si>
  <si>
    <t xml:space="preserve">с. Новоильиновка </t>
  </si>
  <si>
    <t xml:space="preserve">с. Удинск </t>
  </si>
  <si>
    <t xml:space="preserve">с. Князево </t>
  </si>
  <si>
    <t>10 050 600,00</t>
  </si>
  <si>
    <t xml:space="preserve">с. Владимировка </t>
  </si>
  <si>
    <t>с. Оглонги</t>
  </si>
  <si>
    <t>п. Верхняя Эконь</t>
  </si>
  <si>
    <t xml:space="preserve">п. Галичный </t>
  </si>
  <si>
    <t xml:space="preserve">п. Гурское </t>
  </si>
  <si>
    <t>п. Кенай</t>
  </si>
  <si>
    <t xml:space="preserve">с. Бельго </t>
  </si>
  <si>
    <t xml:space="preserve">с. Боктор </t>
  </si>
  <si>
    <t xml:space="preserve">с.Нижние Халбы </t>
  </si>
  <si>
    <t xml:space="preserve">с. п.Верхнетамбовское </t>
  </si>
  <si>
    <t xml:space="preserve">с.п. Село Даппы </t>
  </si>
  <si>
    <t xml:space="preserve">п. Черный Мыс </t>
  </si>
  <si>
    <t xml:space="preserve">п. Молодежный </t>
  </si>
  <si>
    <t>с. Новый Мир</t>
  </si>
  <si>
    <t xml:space="preserve">с. Бриакан </t>
  </si>
  <si>
    <t xml:space="preserve">п. Гайтер </t>
  </si>
  <si>
    <t xml:space="preserve">с.п. Село Пивань </t>
  </si>
  <si>
    <t>КГБУЗ "Амурская центральная районная больница" МЗ ХК</t>
  </si>
  <si>
    <t>7 274 720,00</t>
  </si>
  <si>
    <t>ст. Малмыж</t>
  </si>
  <si>
    <t>6 556 820,00</t>
  </si>
  <si>
    <t>п.Лесной</t>
  </si>
  <si>
    <t>с. Тейсин</t>
  </si>
  <si>
    <t>ст. Мылки</t>
  </si>
  <si>
    <t>п/с.Форель</t>
  </si>
  <si>
    <t>с.Ачан</t>
  </si>
  <si>
    <t>с. Джуен</t>
  </si>
  <si>
    <t>с. Болонь</t>
  </si>
  <si>
    <t xml:space="preserve">с. Омми </t>
  </si>
  <si>
    <t>КГБУЗ "Бикинская центральная районная больница" МЗ ХК</t>
  </si>
  <si>
    <t>5 168 880,00</t>
  </si>
  <si>
    <t xml:space="preserve">с. Добролюбово </t>
  </si>
  <si>
    <t>с. Лесопильное</t>
  </si>
  <si>
    <t>с. Лончаково</t>
  </si>
  <si>
    <t xml:space="preserve">с. Оренбургское </t>
  </si>
  <si>
    <t xml:space="preserve">с. Пушкино </t>
  </si>
  <si>
    <t>с. Покровка</t>
  </si>
  <si>
    <t>КГБУЗ "Верхнебуреинская центральная районная больница" МЗ ХК</t>
  </si>
  <si>
    <t>10 577 060,00</t>
  </si>
  <si>
    <t>п. Эхилкан</t>
  </si>
  <si>
    <t xml:space="preserve">п. Шахтинский </t>
  </si>
  <si>
    <t>п.ст. Зимовье</t>
  </si>
  <si>
    <t>9 141 260,00</t>
  </si>
  <si>
    <t xml:space="preserve">п. Солони </t>
  </si>
  <si>
    <t>п. Аланап</t>
  </si>
  <si>
    <t xml:space="preserve">п.Герби </t>
  </si>
  <si>
    <t xml:space="preserve">п. Средний-Ургал </t>
  </si>
  <si>
    <t xml:space="preserve">п. Сулук </t>
  </si>
  <si>
    <t xml:space="preserve">п. Усть-Ургал </t>
  </si>
  <si>
    <t xml:space="preserve">п. ЦЭС р.п. Чегдомын </t>
  </si>
  <si>
    <t xml:space="preserve">п. Чекунда </t>
  </si>
  <si>
    <t xml:space="preserve">п. Эльга </t>
  </si>
  <si>
    <t xml:space="preserve">п. Согда </t>
  </si>
  <si>
    <t>п. Этыркен</t>
  </si>
  <si>
    <t>КГБУЗ "Вяземская районная больница" МЗ ХК</t>
  </si>
  <si>
    <t>13 687 960,00</t>
  </si>
  <si>
    <t>с. Медвежий</t>
  </si>
  <si>
    <t>13 209 360,00</t>
  </si>
  <si>
    <t>п. Шумный</t>
  </si>
  <si>
    <t>с. Аван</t>
  </si>
  <si>
    <t>с. Венюково</t>
  </si>
  <si>
    <t>с. Видное</t>
  </si>
  <si>
    <t>с. Виноградовка</t>
  </si>
  <si>
    <t>с. Глебово</t>
  </si>
  <si>
    <t>с. Дормидонтовка</t>
  </si>
  <si>
    <t>с. Забайкальское</t>
  </si>
  <si>
    <t>с. Капитоновка</t>
  </si>
  <si>
    <t>с. Кедрово</t>
  </si>
  <si>
    <t xml:space="preserve">с. Котиково </t>
  </si>
  <si>
    <t>с. Кукелево</t>
  </si>
  <si>
    <t>с. Отрадное</t>
  </si>
  <si>
    <t>с. Садовое</t>
  </si>
  <si>
    <t>с. Шереметьево</t>
  </si>
  <si>
    <t>КГБУЗ "Районная больница района имени Лазо" МЗ ХК</t>
  </si>
  <si>
    <t xml:space="preserve">п. 2-й Сплавной </t>
  </si>
  <si>
    <t xml:space="preserve">п. 3-й Сплавной </t>
  </si>
  <si>
    <t xml:space="preserve">п. Катэн </t>
  </si>
  <si>
    <t xml:space="preserve">п. Васильевка  </t>
  </si>
  <si>
    <t>п.База Дрофа</t>
  </si>
  <si>
    <t>Лазоагропромремтехпред</t>
  </si>
  <si>
    <t>п. Долми</t>
  </si>
  <si>
    <t>п. Дурмин</t>
  </si>
  <si>
    <t xml:space="preserve">п. Екатеринославка </t>
  </si>
  <si>
    <t xml:space="preserve">п. Кондратьевка </t>
  </si>
  <si>
    <t xml:space="preserve">п. Марусино </t>
  </si>
  <si>
    <t>п. Новостройка</t>
  </si>
  <si>
    <t>п. Обор</t>
  </si>
  <si>
    <t xml:space="preserve">п. Соколовка </t>
  </si>
  <si>
    <t xml:space="preserve">п. Солонцовый </t>
  </si>
  <si>
    <t>с. Гвасюги</t>
  </si>
  <si>
    <t>с. Дрофа</t>
  </si>
  <si>
    <t>п. Золотой</t>
  </si>
  <si>
    <t xml:space="preserve">с. Киинск </t>
  </si>
  <si>
    <t xml:space="preserve">с. Кия </t>
  </si>
  <si>
    <t xml:space="preserve">с. Павленково </t>
  </si>
  <si>
    <t>с. Петровичи</t>
  </si>
  <si>
    <t xml:space="preserve">с. Прудки </t>
  </si>
  <si>
    <t>с. Сидима</t>
  </si>
  <si>
    <t>с. Среднехорский</t>
  </si>
  <si>
    <t>с. Черняево</t>
  </si>
  <si>
    <t xml:space="preserve">с. Южный </t>
  </si>
  <si>
    <t>с. Кутузовка</t>
  </si>
  <si>
    <t>с. Хака</t>
  </si>
  <si>
    <t xml:space="preserve">п. Могилевка </t>
  </si>
  <si>
    <t xml:space="preserve">с. Гродеково </t>
  </si>
  <si>
    <t>КГБУЗ "Солнечная районная больница" МЗ ХК</t>
  </si>
  <si>
    <t xml:space="preserve">п. Амгунь </t>
  </si>
  <si>
    <t xml:space="preserve">п. Джамку </t>
  </si>
  <si>
    <t xml:space="preserve">п. ДСЗ Амбулатории п. Хурмули </t>
  </si>
  <si>
    <t xml:space="preserve">п. Хальгасо </t>
  </si>
  <si>
    <t xml:space="preserve">п. Харпичан </t>
  </si>
  <si>
    <t>КГБУЗ "Ульчская районная больница" МЗ ХК</t>
  </si>
  <si>
    <t>с. Кольчем</t>
  </si>
  <si>
    <t xml:space="preserve">с. Кальма </t>
  </si>
  <si>
    <t xml:space="preserve">с. Монгол </t>
  </si>
  <si>
    <t xml:space="preserve">с. Белоглинка </t>
  </si>
  <si>
    <t xml:space="preserve">с. Чильба </t>
  </si>
  <si>
    <t xml:space="preserve">п. Ключевой </t>
  </si>
  <si>
    <t>11 438 540,00</t>
  </si>
  <si>
    <t xml:space="preserve">п. Быстринск </t>
  </si>
  <si>
    <t xml:space="preserve">п. Решающий </t>
  </si>
  <si>
    <t>с. Анненские воды</t>
  </si>
  <si>
    <t>с. Дуди</t>
  </si>
  <si>
    <t>с. Калиновка</t>
  </si>
  <si>
    <t xml:space="preserve">с. Киселевка  </t>
  </si>
  <si>
    <t>с. Нижняя Гавань</t>
  </si>
  <si>
    <t>с. Савинское</t>
  </si>
  <si>
    <t>с. Санники</t>
  </si>
  <si>
    <t xml:space="preserve">с. Солонцы </t>
  </si>
  <si>
    <t>с. Сусанино</t>
  </si>
  <si>
    <t>с. Тыр</t>
  </si>
  <si>
    <t>с. Ухта</t>
  </si>
  <si>
    <t xml:space="preserve">1500-2000  </t>
  </si>
  <si>
    <t>Поправочный коэффициент к размеру финансового обеспечения фельдшерского, фельдшерского-акушерского пункта</t>
  </si>
  <si>
    <t>Информация о  соответствии (+)/ несоответствии (-) Требованиям МЗ РФ
по численности прикрепленного населения</t>
  </si>
  <si>
    <t>Информация о  соответствии (+)/ несоответствии (-) Требованиям МЗ РФ 
по укомплектованности ФАП</t>
  </si>
  <si>
    <t>Всего:</t>
  </si>
  <si>
    <t>всего:</t>
  </si>
  <si>
    <t xml:space="preserve">всего: </t>
  </si>
  <si>
    <t>Диапазон численности обслуживаемого населения
 (чел.)</t>
  </si>
  <si>
    <t>Количество  
среднего медицинского персонала</t>
  </si>
  <si>
    <t>≥ 2</t>
  </si>
  <si>
    <t>15 506 640,00</t>
  </si>
  <si>
    <t xml:space="preserve">Таблица № 1 
к Приложению № 8
</t>
  </si>
  <si>
    <t xml:space="preserve">Таблица № 2 
к Приложению № 8
</t>
  </si>
  <si>
    <t xml:space="preserve">Размер 
коэффициентов
 (КД)
</t>
  </si>
  <si>
    <t>Перечень фельдшерских, фельдшерско-акушерских пунктов и объема годового финансового обеспечения  на 2020 год</t>
  </si>
  <si>
    <t>Размер финансового обеспечения на 2020 год, руб. (с учетом КД)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</si>
</sst>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₽_-;\-* #,##0.00\ _₽_-;_-* &quot;-&quot;??\ _₽_-;_-@_-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6" fillId="0" borderId="0"/>
    <xf numFmtId="43" fontId="6" fillId="0" borderId="0" applyFont="0" applyFill="0" applyBorder="0" applyAlignment="0" applyProtection="0"/>
  </cellStyleXfs>
  <cellXfs count="48">
    <xf numFmtId="0" fontId="0" fillId="0" borderId="0" xfId="0"/>
    <xf numFmtId="0" fontId="1" fillId="0" borderId="0" xfId="0" applyFont="1" applyAlignment="1">
      <alignment horizontal="center" wrapText="1"/>
    </xf>
    <xf numFmtId="0" fontId="1" fillId="0" borderId="0" xfId="0" applyFont="1" applyAlignment="1">
      <alignment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quotePrefix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wrapText="1"/>
    </xf>
    <xf numFmtId="2" fontId="3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right" wrapText="1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 wrapText="1"/>
    </xf>
    <xf numFmtId="2" fontId="5" fillId="0" borderId="1" xfId="0" applyNumberFormat="1" applyFont="1" applyBorder="1" applyAlignment="1">
      <alignment vertical="center" wrapText="1"/>
    </xf>
    <xf numFmtId="2" fontId="4" fillId="0" borderId="1" xfId="0" applyNumberFormat="1" applyFont="1" applyBorder="1" applyAlignment="1">
      <alignment vertical="center" wrapText="1"/>
    </xf>
    <xf numFmtId="2" fontId="1" fillId="0" borderId="1" xfId="0" applyNumberFormat="1" applyFont="1" applyBorder="1" applyAlignment="1">
      <alignment wrapText="1"/>
    </xf>
    <xf numFmtId="2" fontId="5" fillId="0" borderId="1" xfId="0" applyNumberFormat="1" applyFont="1" applyBorder="1" applyAlignment="1">
      <alignment horizontal="left" vertical="center" wrapText="1"/>
    </xf>
    <xf numFmtId="2" fontId="4" fillId="0" borderId="1" xfId="0" applyNumberFormat="1" applyFont="1" applyBorder="1" applyAlignment="1">
      <alignment horizontal="left" vertical="center" wrapText="1"/>
    </xf>
    <xf numFmtId="2" fontId="3" fillId="0" borderId="1" xfId="0" applyNumberFormat="1" applyFont="1" applyBorder="1" applyAlignment="1">
      <alignment horizontal="left" vertical="center" wrapText="1"/>
    </xf>
    <xf numFmtId="2" fontId="3" fillId="0" borderId="1" xfId="0" applyNumberFormat="1" applyFont="1" applyBorder="1" applyAlignment="1">
      <alignment horizontal="left" vertical="center" wrapText="1" indent="1"/>
    </xf>
    <xf numFmtId="43" fontId="4" fillId="0" borderId="1" xfId="2" applyFont="1" applyBorder="1" applyAlignment="1">
      <alignment horizontal="left" vertical="center" wrapText="1"/>
    </xf>
    <xf numFmtId="43" fontId="1" fillId="0" borderId="0" xfId="2" applyFont="1" applyAlignment="1">
      <alignment wrapText="1"/>
    </xf>
    <xf numFmtId="4" fontId="1" fillId="0" borderId="0" xfId="0" applyNumberFormat="1" applyFont="1" applyAlignment="1">
      <alignment wrapText="1"/>
    </xf>
    <xf numFmtId="4" fontId="1" fillId="0" borderId="0" xfId="0" applyNumberFormat="1" applyFont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vertical="center" wrapText="1"/>
    </xf>
    <xf numFmtId="4" fontId="5" fillId="0" borderId="1" xfId="0" applyNumberFormat="1" applyFont="1" applyBorder="1" applyAlignment="1">
      <alignment horizontal="left" vertical="center" wrapText="1"/>
    </xf>
    <xf numFmtId="4" fontId="8" fillId="0" borderId="1" xfId="0" applyNumberFormat="1" applyFont="1" applyBorder="1" applyAlignment="1">
      <alignment horizontal="left" vertical="center" wrapText="1"/>
    </xf>
    <xf numFmtId="4" fontId="4" fillId="0" borderId="1" xfId="0" applyNumberFormat="1" applyFont="1" applyBorder="1" applyAlignment="1">
      <alignment horizontal="left" vertical="center" wrapText="1"/>
    </xf>
    <xf numFmtId="4" fontId="3" fillId="0" borderId="1" xfId="0" applyNumberFormat="1" applyFont="1" applyBorder="1" applyAlignment="1">
      <alignment horizontal="left" vertical="center" wrapText="1"/>
    </xf>
    <xf numFmtId="4" fontId="4" fillId="0" borderId="1" xfId="2" applyNumberFormat="1" applyFont="1" applyBorder="1" applyAlignment="1">
      <alignment horizontal="left" vertical="center" wrapText="1"/>
    </xf>
    <xf numFmtId="0" fontId="1" fillId="0" borderId="0" xfId="0" applyFont="1" applyAlignment="1">
      <alignment horizontal="right" vertical="center" wrapText="1"/>
    </xf>
    <xf numFmtId="0" fontId="2" fillId="0" borderId="0" xfId="0" applyFont="1" applyAlignment="1">
      <alignment horizont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7" fillId="0" borderId="0" xfId="1" applyFont="1" applyFill="1" applyBorder="1" applyAlignment="1">
      <alignment horizontal="right" vertical="top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3" fontId="3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</cellXfs>
  <cellStyles count="3">
    <cellStyle name="Обычный" xfId="0" builtinId="0"/>
    <cellStyle name="Обычный 3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8"/>
  <sheetViews>
    <sheetView tabSelected="1" zoomScaleNormal="100" workbookViewId="0">
      <selection activeCell="C7" sqref="C7"/>
    </sheetView>
  </sheetViews>
  <sheetFormatPr defaultColWidth="9.140625" defaultRowHeight="15" x14ac:dyDescent="0.25"/>
  <cols>
    <col min="1" max="1" width="4.7109375" style="1" customWidth="1"/>
    <col min="2" max="2" width="32.85546875" style="2" customWidth="1"/>
    <col min="3" max="3" width="10" style="2" customWidth="1"/>
    <col min="4" max="4" width="26.42578125" style="2" bestFit="1" customWidth="1"/>
    <col min="5" max="5" width="16.7109375" style="2" customWidth="1"/>
    <col min="6" max="6" width="17.42578125" style="2" customWidth="1"/>
    <col min="7" max="7" width="20.140625" style="1" customWidth="1"/>
    <col min="8" max="8" width="30.140625" style="2" hidden="1" customWidth="1"/>
    <col min="9" max="9" width="30.85546875" style="2" hidden="1" customWidth="1"/>
    <col min="10" max="10" width="17.140625" style="2" customWidth="1"/>
    <col min="11" max="11" width="9.140625" style="2"/>
    <col min="12" max="12" width="17.140625" style="29" customWidth="1"/>
    <col min="13" max="13" width="17.5703125" style="2" customWidth="1"/>
    <col min="14" max="16384" width="9.140625" style="2"/>
  </cols>
  <sheetData>
    <row r="1" spans="1:12" ht="94.5" customHeight="1" x14ac:dyDescent="0.25">
      <c r="G1" s="38" t="s">
        <v>0</v>
      </c>
      <c r="H1" s="38"/>
      <c r="I1" s="38"/>
      <c r="J1" s="38"/>
    </row>
    <row r="2" spans="1:12" x14ac:dyDescent="0.25">
      <c r="G2" s="14"/>
      <c r="H2" s="14"/>
      <c r="I2" s="14"/>
      <c r="J2" s="14"/>
      <c r="L2" s="30"/>
    </row>
    <row r="3" spans="1:12" ht="32.450000000000003" customHeight="1" x14ac:dyDescent="0.25">
      <c r="G3" s="42" t="s">
        <v>243</v>
      </c>
      <c r="H3" s="42"/>
      <c r="I3" s="42"/>
      <c r="J3" s="42"/>
    </row>
    <row r="4" spans="1:12" ht="32.25" customHeight="1" x14ac:dyDescent="0.25">
      <c r="A4" s="47" t="s">
        <v>246</v>
      </c>
      <c r="B4" s="47"/>
      <c r="C4" s="47"/>
      <c r="D4" s="47"/>
      <c r="E4" s="47"/>
      <c r="F4" s="47"/>
      <c r="G4" s="47"/>
      <c r="H4" s="47"/>
      <c r="I4" s="47"/>
      <c r="J4" s="47"/>
      <c r="K4" s="47"/>
    </row>
    <row r="6" spans="1:12" ht="78.75" x14ac:dyDescent="0.25">
      <c r="A6" s="7" t="s">
        <v>1</v>
      </c>
      <c r="B6" s="7" t="s">
        <v>2</v>
      </c>
      <c r="C6" s="7" t="s">
        <v>3</v>
      </c>
      <c r="D6" s="7" t="s">
        <v>4</v>
      </c>
      <c r="E6" s="7" t="s">
        <v>239</v>
      </c>
      <c r="F6" s="7" t="s">
        <v>240</v>
      </c>
      <c r="G6" s="7" t="s">
        <v>6</v>
      </c>
      <c r="H6" s="7" t="s">
        <v>234</v>
      </c>
      <c r="I6" s="7" t="s">
        <v>235</v>
      </c>
      <c r="J6" s="7" t="s">
        <v>7</v>
      </c>
      <c r="K6" s="18" t="s">
        <v>245</v>
      </c>
      <c r="L6" s="31" t="s">
        <v>247</v>
      </c>
    </row>
    <row r="7" spans="1:12" s="1" customFormat="1" ht="15.75" x14ac:dyDescent="0.25">
      <c r="A7" s="7">
        <v>1</v>
      </c>
      <c r="B7" s="7">
        <v>2</v>
      </c>
      <c r="C7" s="7">
        <v>3</v>
      </c>
      <c r="D7" s="7">
        <v>4</v>
      </c>
      <c r="E7" s="7">
        <v>5</v>
      </c>
      <c r="F7" s="7">
        <v>6</v>
      </c>
      <c r="G7" s="7">
        <v>7</v>
      </c>
      <c r="H7" s="7"/>
      <c r="I7" s="7"/>
      <c r="J7" s="7">
        <v>8</v>
      </c>
      <c r="K7" s="19">
        <v>9</v>
      </c>
      <c r="L7" s="46">
        <v>10</v>
      </c>
    </row>
    <row r="8" spans="1:12" ht="15.75" x14ac:dyDescent="0.25">
      <c r="A8" s="40">
        <v>1</v>
      </c>
      <c r="B8" s="41" t="s">
        <v>8</v>
      </c>
      <c r="C8" s="8"/>
      <c r="D8" s="3" t="s">
        <v>236</v>
      </c>
      <c r="E8" s="8"/>
      <c r="F8" s="8"/>
      <c r="G8" s="4"/>
      <c r="H8" s="3"/>
      <c r="I8" s="3"/>
      <c r="J8" s="21" t="s">
        <v>9</v>
      </c>
      <c r="K8" s="22"/>
      <c r="L8" s="32">
        <f>SUM(L9:L10)</f>
        <v>3900892.8</v>
      </c>
    </row>
    <row r="9" spans="1:12" ht="15.75" x14ac:dyDescent="0.25">
      <c r="A9" s="40"/>
      <c r="B9" s="41"/>
      <c r="C9" s="8" t="s">
        <v>10</v>
      </c>
      <c r="D9" s="8" t="s">
        <v>11</v>
      </c>
      <c r="E9" s="8" t="s">
        <v>12</v>
      </c>
      <c r="F9" s="8">
        <v>2</v>
      </c>
      <c r="G9" s="7" t="s">
        <v>13</v>
      </c>
      <c r="H9" s="8" t="s">
        <v>13</v>
      </c>
      <c r="I9" s="8" t="s">
        <v>13</v>
      </c>
      <c r="J9" s="20">
        <v>957200</v>
      </c>
      <c r="K9" s="22">
        <v>1.68</v>
      </c>
      <c r="L9" s="33">
        <f>K9*J9</f>
        <v>1608096</v>
      </c>
    </row>
    <row r="10" spans="1:12" ht="15.75" x14ac:dyDescent="0.25">
      <c r="A10" s="40"/>
      <c r="B10" s="41"/>
      <c r="C10" s="8" t="s">
        <v>10</v>
      </c>
      <c r="D10" s="8" t="s">
        <v>14</v>
      </c>
      <c r="E10" s="8" t="s">
        <v>15</v>
      </c>
      <c r="F10" s="8">
        <v>1</v>
      </c>
      <c r="G10" s="7" t="s">
        <v>16</v>
      </c>
      <c r="H10" s="8" t="s">
        <v>13</v>
      </c>
      <c r="I10" s="8" t="s">
        <v>16</v>
      </c>
      <c r="J10" s="23">
        <v>1364760</v>
      </c>
      <c r="K10" s="22">
        <v>1.68</v>
      </c>
      <c r="L10" s="33">
        <f>K10*J10</f>
        <v>2292796.7999999998</v>
      </c>
    </row>
    <row r="11" spans="1:12" ht="31.5" x14ac:dyDescent="0.25">
      <c r="A11" s="7">
        <v>2</v>
      </c>
      <c r="B11" s="8" t="s">
        <v>17</v>
      </c>
      <c r="C11" s="8" t="s">
        <v>10</v>
      </c>
      <c r="D11" s="8" t="s">
        <v>18</v>
      </c>
      <c r="E11" s="8" t="s">
        <v>12</v>
      </c>
      <c r="F11" s="8">
        <v>2</v>
      </c>
      <c r="G11" s="7" t="s">
        <v>13</v>
      </c>
      <c r="H11" s="8" t="s">
        <v>13</v>
      </c>
      <c r="I11" s="8" t="s">
        <v>13</v>
      </c>
      <c r="J11" s="24">
        <v>957200</v>
      </c>
      <c r="K11" s="22">
        <v>1.68</v>
      </c>
      <c r="L11" s="34">
        <f>K11*J11</f>
        <v>1608096</v>
      </c>
    </row>
    <row r="12" spans="1:12" ht="15.75" x14ac:dyDescent="0.25">
      <c r="A12" s="40">
        <v>3</v>
      </c>
      <c r="B12" s="41" t="s">
        <v>19</v>
      </c>
      <c r="C12" s="8"/>
      <c r="D12" s="3" t="s">
        <v>237</v>
      </c>
      <c r="E12" s="41" t="s">
        <v>12</v>
      </c>
      <c r="F12" s="8"/>
      <c r="G12" s="4"/>
      <c r="H12" s="3"/>
      <c r="I12" s="3"/>
      <c r="J12" s="24" t="s">
        <v>20</v>
      </c>
      <c r="K12" s="22"/>
      <c r="L12" s="32">
        <f>SUM(L13:L14)</f>
        <v>4055656.4</v>
      </c>
    </row>
    <row r="13" spans="1:12" ht="15.75" x14ac:dyDescent="0.25">
      <c r="A13" s="40"/>
      <c r="B13" s="41"/>
      <c r="C13" s="8" t="s">
        <v>10</v>
      </c>
      <c r="D13" s="8" t="s">
        <v>21</v>
      </c>
      <c r="E13" s="41"/>
      <c r="F13" s="8">
        <v>1</v>
      </c>
      <c r="G13" s="7" t="s">
        <v>16</v>
      </c>
      <c r="H13" s="8" t="s">
        <v>13</v>
      </c>
      <c r="I13" s="8" t="s">
        <v>16</v>
      </c>
      <c r="J13" s="25">
        <v>861480</v>
      </c>
      <c r="K13" s="22">
        <v>2.23</v>
      </c>
      <c r="L13" s="33">
        <f>K13*J13</f>
        <v>1921100.4</v>
      </c>
    </row>
    <row r="14" spans="1:12" ht="15.75" x14ac:dyDescent="0.25">
      <c r="A14" s="40"/>
      <c r="B14" s="41"/>
      <c r="C14" s="8" t="s">
        <v>10</v>
      </c>
      <c r="D14" s="8" t="s">
        <v>22</v>
      </c>
      <c r="E14" s="41"/>
      <c r="F14" s="8">
        <v>2</v>
      </c>
      <c r="G14" s="7" t="s">
        <v>13</v>
      </c>
      <c r="H14" s="8" t="s">
        <v>13</v>
      </c>
      <c r="I14" s="8" t="s">
        <v>13</v>
      </c>
      <c r="J14" s="25">
        <v>957200</v>
      </c>
      <c r="K14" s="22">
        <v>2.23</v>
      </c>
      <c r="L14" s="33">
        <f>K14*J14</f>
        <v>2134556</v>
      </c>
    </row>
    <row r="15" spans="1:12" ht="15.75" x14ac:dyDescent="0.25">
      <c r="A15" s="40">
        <v>4</v>
      </c>
      <c r="B15" s="41" t="s">
        <v>23</v>
      </c>
      <c r="C15" s="8"/>
      <c r="D15" s="3" t="s">
        <v>237</v>
      </c>
      <c r="E15" s="41" t="s">
        <v>12</v>
      </c>
      <c r="F15" s="8"/>
      <c r="G15" s="4"/>
      <c r="H15" s="3"/>
      <c r="I15" s="3"/>
      <c r="J15" s="24" t="s">
        <v>24</v>
      </c>
      <c r="K15" s="22"/>
      <c r="L15" s="32">
        <f>SUM(L16:L17)</f>
        <v>3216192</v>
      </c>
    </row>
    <row r="16" spans="1:12" ht="15.75" x14ac:dyDescent="0.25">
      <c r="A16" s="40"/>
      <c r="B16" s="41"/>
      <c r="C16" s="8" t="s">
        <v>10</v>
      </c>
      <c r="D16" s="8" t="s">
        <v>25</v>
      </c>
      <c r="E16" s="41"/>
      <c r="F16" s="8">
        <v>2</v>
      </c>
      <c r="G16" s="7" t="s">
        <v>13</v>
      </c>
      <c r="H16" s="8" t="s">
        <v>13</v>
      </c>
      <c r="I16" s="8" t="s">
        <v>13</v>
      </c>
      <c r="J16" s="25">
        <v>957200</v>
      </c>
      <c r="K16" s="22">
        <v>1.68</v>
      </c>
      <c r="L16" s="33">
        <f>K16*J16</f>
        <v>1608096</v>
      </c>
    </row>
    <row r="17" spans="1:12" ht="15.75" x14ac:dyDescent="0.25">
      <c r="A17" s="40"/>
      <c r="B17" s="41"/>
      <c r="C17" s="8" t="s">
        <v>10</v>
      </c>
      <c r="D17" s="8" t="s">
        <v>26</v>
      </c>
      <c r="E17" s="41"/>
      <c r="F17" s="8">
        <v>2</v>
      </c>
      <c r="G17" s="7" t="s">
        <v>13</v>
      </c>
      <c r="H17" s="8" t="s">
        <v>13</v>
      </c>
      <c r="I17" s="8" t="s">
        <v>13</v>
      </c>
      <c r="J17" s="25">
        <v>957200</v>
      </c>
      <c r="K17" s="22">
        <v>1.68</v>
      </c>
      <c r="L17" s="33">
        <f>K17*J17</f>
        <v>1608096</v>
      </c>
    </row>
    <row r="18" spans="1:12" ht="15.75" x14ac:dyDescent="0.25">
      <c r="A18" s="40">
        <v>5</v>
      </c>
      <c r="B18" s="41" t="s">
        <v>27</v>
      </c>
      <c r="C18" s="8"/>
      <c r="D18" s="3" t="s">
        <v>237</v>
      </c>
      <c r="E18" s="41" t="s">
        <v>12</v>
      </c>
      <c r="F18" s="8"/>
      <c r="G18" s="4"/>
      <c r="H18" s="3"/>
      <c r="I18" s="3"/>
      <c r="J18" s="24" t="s">
        <v>28</v>
      </c>
      <c r="K18" s="22"/>
      <c r="L18" s="35">
        <f>SUM(L19:L23)</f>
        <v>6365380</v>
      </c>
    </row>
    <row r="19" spans="1:12" ht="15.75" x14ac:dyDescent="0.25">
      <c r="A19" s="40"/>
      <c r="B19" s="41"/>
      <c r="C19" s="8" t="s">
        <v>10</v>
      </c>
      <c r="D19" s="8" t="s">
        <v>29</v>
      </c>
      <c r="E19" s="41"/>
      <c r="F19" s="8">
        <v>2</v>
      </c>
      <c r="G19" s="7" t="s">
        <v>13</v>
      </c>
      <c r="H19" s="8" t="s">
        <v>13</v>
      </c>
      <c r="I19" s="8" t="s">
        <v>13</v>
      </c>
      <c r="J19" s="25">
        <v>957200</v>
      </c>
      <c r="K19" s="22">
        <v>1.4</v>
      </c>
      <c r="L19" s="36">
        <f t="shared" ref="L19:L54" si="0">K19*J19</f>
        <v>1340080</v>
      </c>
    </row>
    <row r="20" spans="1:12" ht="15.75" x14ac:dyDescent="0.25">
      <c r="A20" s="40"/>
      <c r="B20" s="41"/>
      <c r="C20" s="8" t="s">
        <v>10</v>
      </c>
      <c r="D20" s="8" t="s">
        <v>30</v>
      </c>
      <c r="E20" s="41"/>
      <c r="F20" s="8">
        <v>3</v>
      </c>
      <c r="G20" s="7" t="s">
        <v>13</v>
      </c>
      <c r="H20" s="8" t="s">
        <v>13</v>
      </c>
      <c r="I20" s="8" t="s">
        <v>13</v>
      </c>
      <c r="J20" s="25">
        <v>957200</v>
      </c>
      <c r="K20" s="22">
        <v>1.4</v>
      </c>
      <c r="L20" s="36">
        <f t="shared" si="0"/>
        <v>1340080</v>
      </c>
    </row>
    <row r="21" spans="1:12" ht="15.75" x14ac:dyDescent="0.25">
      <c r="A21" s="40"/>
      <c r="B21" s="41"/>
      <c r="C21" s="8" t="s">
        <v>10</v>
      </c>
      <c r="D21" s="8" t="s">
        <v>31</v>
      </c>
      <c r="E21" s="41"/>
      <c r="F21" s="8">
        <v>0</v>
      </c>
      <c r="G21" s="7" t="s">
        <v>16</v>
      </c>
      <c r="H21" s="8" t="s">
        <v>13</v>
      </c>
      <c r="I21" s="8" t="s">
        <v>16</v>
      </c>
      <c r="J21" s="25">
        <v>717900</v>
      </c>
      <c r="K21" s="22">
        <v>1.4</v>
      </c>
      <c r="L21" s="36">
        <f t="shared" si="0"/>
        <v>1005059.9999999999</v>
      </c>
    </row>
    <row r="22" spans="1:12" ht="15.75" x14ac:dyDescent="0.25">
      <c r="A22" s="40"/>
      <c r="B22" s="41"/>
      <c r="C22" s="8" t="s">
        <v>10</v>
      </c>
      <c r="D22" s="8" t="s">
        <v>32</v>
      </c>
      <c r="E22" s="41"/>
      <c r="F22" s="8">
        <v>2</v>
      </c>
      <c r="G22" s="7" t="s">
        <v>13</v>
      </c>
      <c r="H22" s="8" t="s">
        <v>13</v>
      </c>
      <c r="I22" s="8" t="s">
        <v>13</v>
      </c>
      <c r="J22" s="25">
        <v>957200</v>
      </c>
      <c r="K22" s="22">
        <v>1.4</v>
      </c>
      <c r="L22" s="36">
        <f t="shared" si="0"/>
        <v>1340080</v>
      </c>
    </row>
    <row r="23" spans="1:12" ht="15.75" x14ac:dyDescent="0.25">
      <c r="A23" s="40"/>
      <c r="B23" s="41"/>
      <c r="C23" s="8" t="s">
        <v>10</v>
      </c>
      <c r="D23" s="8" t="s">
        <v>33</v>
      </c>
      <c r="E23" s="41"/>
      <c r="F23" s="8">
        <v>2</v>
      </c>
      <c r="G23" s="7" t="s">
        <v>13</v>
      </c>
      <c r="H23" s="8" t="s">
        <v>13</v>
      </c>
      <c r="I23" s="8" t="s">
        <v>13</v>
      </c>
      <c r="J23" s="25">
        <v>957200</v>
      </c>
      <c r="K23" s="22">
        <v>1.4</v>
      </c>
      <c r="L23" s="36">
        <f t="shared" si="0"/>
        <v>1340080</v>
      </c>
    </row>
    <row r="24" spans="1:12" ht="15.75" x14ac:dyDescent="0.25">
      <c r="A24" s="40">
        <v>6</v>
      </c>
      <c r="B24" s="41" t="s">
        <v>34</v>
      </c>
      <c r="C24" s="8"/>
      <c r="D24" s="3" t="s">
        <v>237</v>
      </c>
      <c r="E24" s="41" t="s">
        <v>12</v>
      </c>
      <c r="F24" s="8"/>
      <c r="G24" s="4"/>
      <c r="H24" s="3"/>
      <c r="I24" s="3"/>
      <c r="J24" s="24" t="s">
        <v>35</v>
      </c>
      <c r="K24" s="22"/>
      <c r="L24" s="35">
        <f>SUM(L25:L33)</f>
        <v>13829625.600000001</v>
      </c>
    </row>
    <row r="25" spans="1:12" ht="15.75" x14ac:dyDescent="0.25">
      <c r="A25" s="40"/>
      <c r="B25" s="41"/>
      <c r="C25" s="8" t="s">
        <v>10</v>
      </c>
      <c r="D25" s="8" t="s">
        <v>36</v>
      </c>
      <c r="E25" s="41"/>
      <c r="F25" s="8">
        <v>2</v>
      </c>
      <c r="G25" s="7" t="s">
        <v>13</v>
      </c>
      <c r="H25" s="8" t="s">
        <v>13</v>
      </c>
      <c r="I25" s="8" t="s">
        <v>13</v>
      </c>
      <c r="J25" s="25">
        <v>957200</v>
      </c>
      <c r="K25" s="22">
        <v>1.68</v>
      </c>
      <c r="L25" s="36">
        <f t="shared" si="0"/>
        <v>1608096</v>
      </c>
    </row>
    <row r="26" spans="1:12" ht="15.75" x14ac:dyDescent="0.25">
      <c r="A26" s="40"/>
      <c r="B26" s="41"/>
      <c r="C26" s="8" t="s">
        <v>10</v>
      </c>
      <c r="D26" s="8" t="s">
        <v>37</v>
      </c>
      <c r="E26" s="41"/>
      <c r="F26" s="8">
        <v>3</v>
      </c>
      <c r="G26" s="7" t="s">
        <v>13</v>
      </c>
      <c r="H26" s="8" t="s">
        <v>13</v>
      </c>
      <c r="I26" s="8" t="s">
        <v>13</v>
      </c>
      <c r="J26" s="25">
        <v>957200</v>
      </c>
      <c r="K26" s="22">
        <v>1.68</v>
      </c>
      <c r="L26" s="36">
        <f t="shared" si="0"/>
        <v>1608096</v>
      </c>
    </row>
    <row r="27" spans="1:12" ht="15.75" x14ac:dyDescent="0.25">
      <c r="A27" s="40"/>
      <c r="B27" s="41"/>
      <c r="C27" s="8" t="s">
        <v>10</v>
      </c>
      <c r="D27" s="8" t="s">
        <v>38</v>
      </c>
      <c r="E27" s="41"/>
      <c r="F27" s="8">
        <v>2</v>
      </c>
      <c r="G27" s="7" t="s">
        <v>13</v>
      </c>
      <c r="H27" s="8" t="s">
        <v>13</v>
      </c>
      <c r="I27" s="8" t="s">
        <v>13</v>
      </c>
      <c r="J27" s="25">
        <v>957200</v>
      </c>
      <c r="K27" s="22">
        <v>1.68</v>
      </c>
      <c r="L27" s="36">
        <f t="shared" si="0"/>
        <v>1608096</v>
      </c>
    </row>
    <row r="28" spans="1:12" ht="15.75" x14ac:dyDescent="0.25">
      <c r="A28" s="40"/>
      <c r="B28" s="41"/>
      <c r="C28" s="8" t="s">
        <v>10</v>
      </c>
      <c r="D28" s="8" t="s">
        <v>39</v>
      </c>
      <c r="E28" s="41"/>
      <c r="F28" s="8">
        <v>1</v>
      </c>
      <c r="G28" s="7" t="s">
        <v>16</v>
      </c>
      <c r="H28" s="8" t="s">
        <v>13</v>
      </c>
      <c r="I28" s="8" t="s">
        <v>16</v>
      </c>
      <c r="J28" s="25">
        <v>861480</v>
      </c>
      <c r="K28" s="22">
        <v>1.68</v>
      </c>
      <c r="L28" s="36">
        <f t="shared" si="0"/>
        <v>1447286.4</v>
      </c>
    </row>
    <row r="29" spans="1:12" ht="15.75" x14ac:dyDescent="0.25">
      <c r="A29" s="40"/>
      <c r="B29" s="41"/>
      <c r="C29" s="8" t="s">
        <v>10</v>
      </c>
      <c r="D29" s="8" t="s">
        <v>40</v>
      </c>
      <c r="E29" s="41"/>
      <c r="F29" s="8">
        <v>1</v>
      </c>
      <c r="G29" s="7" t="s">
        <v>16</v>
      </c>
      <c r="H29" s="8" t="s">
        <v>13</v>
      </c>
      <c r="I29" s="8" t="s">
        <v>16</v>
      </c>
      <c r="J29" s="25">
        <v>861480</v>
      </c>
      <c r="K29" s="22">
        <v>1.68</v>
      </c>
      <c r="L29" s="36">
        <f t="shared" si="0"/>
        <v>1447286.4</v>
      </c>
    </row>
    <row r="30" spans="1:12" ht="15.75" x14ac:dyDescent="0.25">
      <c r="A30" s="40"/>
      <c r="B30" s="41"/>
      <c r="C30" s="8" t="s">
        <v>10</v>
      </c>
      <c r="D30" s="8" t="s">
        <v>41</v>
      </c>
      <c r="E30" s="41"/>
      <c r="F30" s="8">
        <v>1</v>
      </c>
      <c r="G30" s="7" t="s">
        <v>16</v>
      </c>
      <c r="H30" s="8" t="s">
        <v>13</v>
      </c>
      <c r="I30" s="8" t="s">
        <v>16</v>
      </c>
      <c r="J30" s="25">
        <v>861480</v>
      </c>
      <c r="K30" s="22">
        <v>1.68</v>
      </c>
      <c r="L30" s="36">
        <f t="shared" si="0"/>
        <v>1447286.4</v>
      </c>
    </row>
    <row r="31" spans="1:12" ht="15.75" x14ac:dyDescent="0.25">
      <c r="A31" s="40"/>
      <c r="B31" s="41"/>
      <c r="C31" s="8" t="s">
        <v>10</v>
      </c>
      <c r="D31" s="8" t="s">
        <v>42</v>
      </c>
      <c r="E31" s="41"/>
      <c r="F31" s="8">
        <v>2</v>
      </c>
      <c r="G31" s="7" t="s">
        <v>13</v>
      </c>
      <c r="H31" s="8" t="s">
        <v>13</v>
      </c>
      <c r="I31" s="8" t="s">
        <v>13</v>
      </c>
      <c r="J31" s="25">
        <v>957200</v>
      </c>
      <c r="K31" s="22">
        <v>1.68</v>
      </c>
      <c r="L31" s="36">
        <f t="shared" si="0"/>
        <v>1608096</v>
      </c>
    </row>
    <row r="32" spans="1:12" ht="15.75" x14ac:dyDescent="0.25">
      <c r="A32" s="40"/>
      <c r="B32" s="41"/>
      <c r="C32" s="8" t="s">
        <v>10</v>
      </c>
      <c r="D32" s="8" t="s">
        <v>43</v>
      </c>
      <c r="E32" s="41"/>
      <c r="F32" s="8">
        <v>1</v>
      </c>
      <c r="G32" s="7" t="s">
        <v>16</v>
      </c>
      <c r="H32" s="8" t="s">
        <v>13</v>
      </c>
      <c r="I32" s="8" t="s">
        <v>16</v>
      </c>
      <c r="J32" s="25">
        <v>861480</v>
      </c>
      <c r="K32" s="22">
        <v>1.68</v>
      </c>
      <c r="L32" s="36">
        <f t="shared" si="0"/>
        <v>1447286.4</v>
      </c>
    </row>
    <row r="33" spans="1:12" ht="15.75" x14ac:dyDescent="0.25">
      <c r="A33" s="40"/>
      <c r="B33" s="41"/>
      <c r="C33" s="8" t="s">
        <v>10</v>
      </c>
      <c r="D33" s="8" t="s">
        <v>44</v>
      </c>
      <c r="E33" s="41"/>
      <c r="F33" s="8">
        <v>2</v>
      </c>
      <c r="G33" s="7" t="s">
        <v>13</v>
      </c>
      <c r="H33" s="8" t="s">
        <v>13</v>
      </c>
      <c r="I33" s="8" t="s">
        <v>13</v>
      </c>
      <c r="J33" s="25">
        <v>957200</v>
      </c>
      <c r="K33" s="22">
        <v>1.68</v>
      </c>
      <c r="L33" s="36">
        <f t="shared" si="0"/>
        <v>1608096</v>
      </c>
    </row>
    <row r="34" spans="1:12" ht="15.75" x14ac:dyDescent="0.25">
      <c r="A34" s="40">
        <v>7</v>
      </c>
      <c r="B34" s="41" t="s">
        <v>45</v>
      </c>
      <c r="C34" s="8"/>
      <c r="D34" s="3" t="s">
        <v>236</v>
      </c>
      <c r="E34" s="8"/>
      <c r="F34" s="8"/>
      <c r="G34" s="4"/>
      <c r="H34" s="3"/>
      <c r="I34" s="3"/>
      <c r="J34" s="24" t="s">
        <v>46</v>
      </c>
      <c r="K34" s="22"/>
      <c r="L34" s="35">
        <f>L36+L35</f>
        <v>10332016.800000001</v>
      </c>
    </row>
    <row r="35" spans="1:12" ht="15.75" x14ac:dyDescent="0.25">
      <c r="A35" s="40"/>
      <c r="B35" s="41"/>
      <c r="C35" s="8" t="s">
        <v>10</v>
      </c>
      <c r="D35" s="8" t="s">
        <v>47</v>
      </c>
      <c r="E35" s="8" t="s">
        <v>48</v>
      </c>
      <c r="F35" s="8">
        <v>1</v>
      </c>
      <c r="G35" s="7" t="s">
        <v>16</v>
      </c>
      <c r="H35" s="8" t="s">
        <v>16</v>
      </c>
      <c r="I35" s="8" t="s">
        <v>16</v>
      </c>
      <c r="J35" s="25">
        <v>717900</v>
      </c>
      <c r="K35" s="22">
        <v>2.57</v>
      </c>
      <c r="L35" s="36">
        <f t="shared" si="0"/>
        <v>1845003</v>
      </c>
    </row>
    <row r="36" spans="1:12" ht="15.75" x14ac:dyDescent="0.25">
      <c r="A36" s="40"/>
      <c r="B36" s="41"/>
      <c r="C36" s="8"/>
      <c r="D36" s="8" t="s">
        <v>237</v>
      </c>
      <c r="E36" s="41" t="s">
        <v>12</v>
      </c>
      <c r="F36" s="8"/>
      <c r="G36" s="7"/>
      <c r="H36" s="8"/>
      <c r="I36" s="8"/>
      <c r="J36" s="25">
        <v>3302340</v>
      </c>
      <c r="K36" s="22">
        <v>2.57</v>
      </c>
      <c r="L36" s="36">
        <f>SUM(L37:L40)</f>
        <v>8487013.8000000007</v>
      </c>
    </row>
    <row r="37" spans="1:12" ht="15.75" x14ac:dyDescent="0.25">
      <c r="A37" s="40"/>
      <c r="B37" s="41"/>
      <c r="C37" s="8" t="s">
        <v>10</v>
      </c>
      <c r="D37" s="8" t="s">
        <v>49</v>
      </c>
      <c r="E37" s="41"/>
      <c r="F37" s="8">
        <v>1</v>
      </c>
      <c r="G37" s="7" t="s">
        <v>16</v>
      </c>
      <c r="H37" s="8" t="s">
        <v>13</v>
      </c>
      <c r="I37" s="8" t="s">
        <v>16</v>
      </c>
      <c r="J37" s="25">
        <v>861480</v>
      </c>
      <c r="K37" s="22">
        <v>2.57</v>
      </c>
      <c r="L37" s="36">
        <f t="shared" si="0"/>
        <v>2214003.6</v>
      </c>
    </row>
    <row r="38" spans="1:12" ht="15.75" x14ac:dyDescent="0.25">
      <c r="A38" s="40"/>
      <c r="B38" s="41"/>
      <c r="C38" s="8" t="s">
        <v>10</v>
      </c>
      <c r="D38" s="8" t="s">
        <v>50</v>
      </c>
      <c r="E38" s="41"/>
      <c r="F38" s="8">
        <v>1</v>
      </c>
      <c r="G38" s="7" t="s">
        <v>16</v>
      </c>
      <c r="H38" s="8" t="s">
        <v>13</v>
      </c>
      <c r="I38" s="8" t="s">
        <v>16</v>
      </c>
      <c r="J38" s="25">
        <v>861480</v>
      </c>
      <c r="K38" s="22">
        <v>2.57</v>
      </c>
      <c r="L38" s="36">
        <f t="shared" si="0"/>
        <v>2214003.6</v>
      </c>
    </row>
    <row r="39" spans="1:12" ht="15.75" x14ac:dyDescent="0.25">
      <c r="A39" s="40"/>
      <c r="B39" s="41"/>
      <c r="C39" s="8" t="s">
        <v>10</v>
      </c>
      <c r="D39" s="8" t="s">
        <v>51</v>
      </c>
      <c r="E39" s="41"/>
      <c r="F39" s="8">
        <v>1</v>
      </c>
      <c r="G39" s="7" t="s">
        <v>16</v>
      </c>
      <c r="H39" s="8" t="s">
        <v>13</v>
      </c>
      <c r="I39" s="8" t="s">
        <v>16</v>
      </c>
      <c r="J39" s="25">
        <v>861480</v>
      </c>
      <c r="K39" s="22">
        <v>2.57</v>
      </c>
      <c r="L39" s="36">
        <f t="shared" si="0"/>
        <v>2214003.6</v>
      </c>
    </row>
    <row r="40" spans="1:12" ht="15.75" x14ac:dyDescent="0.25">
      <c r="A40" s="40"/>
      <c r="B40" s="41"/>
      <c r="C40" s="8" t="s">
        <v>10</v>
      </c>
      <c r="D40" s="8" t="s">
        <v>52</v>
      </c>
      <c r="E40" s="41"/>
      <c r="F40" s="8">
        <v>0</v>
      </c>
      <c r="G40" s="7" t="s">
        <v>16</v>
      </c>
      <c r="H40" s="8" t="s">
        <v>13</v>
      </c>
      <c r="I40" s="8" t="s">
        <v>16</v>
      </c>
      <c r="J40" s="25">
        <v>717900</v>
      </c>
      <c r="K40" s="22">
        <v>2.57</v>
      </c>
      <c r="L40" s="36">
        <f t="shared" si="0"/>
        <v>1845003</v>
      </c>
    </row>
    <row r="41" spans="1:12" ht="31.5" x14ac:dyDescent="0.25">
      <c r="A41" s="7">
        <v>8</v>
      </c>
      <c r="B41" s="8" t="s">
        <v>53</v>
      </c>
      <c r="C41" s="8" t="s">
        <v>10</v>
      </c>
      <c r="D41" s="8" t="s">
        <v>54</v>
      </c>
      <c r="E41" s="8" t="s">
        <v>12</v>
      </c>
      <c r="F41" s="8">
        <v>2</v>
      </c>
      <c r="G41" s="7" t="s">
        <v>13</v>
      </c>
      <c r="H41" s="8" t="s">
        <v>13</v>
      </c>
      <c r="I41" s="8" t="s">
        <v>13</v>
      </c>
      <c r="J41" s="24">
        <v>957200</v>
      </c>
      <c r="K41" s="22">
        <v>1.68</v>
      </c>
      <c r="L41" s="35">
        <f t="shared" si="0"/>
        <v>1608096</v>
      </c>
    </row>
    <row r="42" spans="1:12" ht="15.75" x14ac:dyDescent="0.25">
      <c r="A42" s="40">
        <v>9</v>
      </c>
      <c r="B42" s="41" t="s">
        <v>55</v>
      </c>
      <c r="C42" s="8"/>
      <c r="D42" s="3" t="s">
        <v>237</v>
      </c>
      <c r="E42" s="8"/>
      <c r="F42" s="8"/>
      <c r="G42" s="4"/>
      <c r="H42" s="3"/>
      <c r="I42" s="3"/>
      <c r="J42" s="24" t="s">
        <v>56</v>
      </c>
      <c r="K42" s="22"/>
      <c r="L42" s="35">
        <f>SUM(L43:L44)</f>
        <v>2251334.4</v>
      </c>
    </row>
    <row r="43" spans="1:12" ht="15.75" x14ac:dyDescent="0.25">
      <c r="A43" s="40"/>
      <c r="B43" s="41"/>
      <c r="C43" s="8" t="s">
        <v>10</v>
      </c>
      <c r="D43" s="8" t="s">
        <v>57</v>
      </c>
      <c r="E43" s="8" t="s">
        <v>58</v>
      </c>
      <c r="F43" s="8">
        <v>0</v>
      </c>
      <c r="G43" s="7" t="s">
        <v>16</v>
      </c>
      <c r="H43" s="8" t="s">
        <v>16</v>
      </c>
      <c r="I43" s="8" t="s">
        <v>16</v>
      </c>
      <c r="J43" s="25">
        <v>478600</v>
      </c>
      <c r="K43" s="22">
        <v>1.68</v>
      </c>
      <c r="L43" s="36">
        <f t="shared" si="0"/>
        <v>804048</v>
      </c>
    </row>
    <row r="44" spans="1:12" ht="15.75" x14ac:dyDescent="0.25">
      <c r="A44" s="40"/>
      <c r="B44" s="41"/>
      <c r="C44" s="8" t="s">
        <v>10</v>
      </c>
      <c r="D44" s="8" t="s">
        <v>59</v>
      </c>
      <c r="E44" s="8" t="s">
        <v>12</v>
      </c>
      <c r="F44" s="8">
        <v>1</v>
      </c>
      <c r="G44" s="7" t="s">
        <v>16</v>
      </c>
      <c r="H44" s="8" t="s">
        <v>13</v>
      </c>
      <c r="I44" s="8" t="s">
        <v>16</v>
      </c>
      <c r="J44" s="25">
        <v>861480</v>
      </c>
      <c r="K44" s="22">
        <v>1.68</v>
      </c>
      <c r="L44" s="36">
        <f t="shared" si="0"/>
        <v>1447286.4</v>
      </c>
    </row>
    <row r="45" spans="1:12" ht="15.75" x14ac:dyDescent="0.25">
      <c r="A45" s="40">
        <v>10</v>
      </c>
      <c r="B45" s="41" t="s">
        <v>60</v>
      </c>
      <c r="C45" s="8"/>
      <c r="D45" s="3" t="s">
        <v>237</v>
      </c>
      <c r="E45" s="8"/>
      <c r="F45" s="8"/>
      <c r="G45" s="4"/>
      <c r="H45" s="3"/>
      <c r="I45" s="3"/>
      <c r="J45" s="24" t="s">
        <v>61</v>
      </c>
      <c r="K45" s="22"/>
      <c r="L45" s="35">
        <f>L46+L51</f>
        <v>11871664</v>
      </c>
    </row>
    <row r="46" spans="1:12" ht="15.75" x14ac:dyDescent="0.25">
      <c r="A46" s="40"/>
      <c r="B46" s="41"/>
      <c r="C46" s="8"/>
      <c r="D46" s="8" t="s">
        <v>237</v>
      </c>
      <c r="E46" s="41" t="s">
        <v>12</v>
      </c>
      <c r="F46" s="8"/>
      <c r="G46" s="7"/>
      <c r="H46" s="8"/>
      <c r="I46" s="8"/>
      <c r="J46" s="25">
        <v>3541640</v>
      </c>
      <c r="K46" s="22"/>
      <c r="L46" s="35">
        <f>SUM(L47:L50)</f>
        <v>4958296</v>
      </c>
    </row>
    <row r="47" spans="1:12" ht="15.75" x14ac:dyDescent="0.25">
      <c r="A47" s="40"/>
      <c r="B47" s="41"/>
      <c r="C47" s="8" t="s">
        <v>10</v>
      </c>
      <c r="D47" s="8" t="s">
        <v>62</v>
      </c>
      <c r="E47" s="41"/>
      <c r="F47" s="8">
        <v>1</v>
      </c>
      <c r="G47" s="7" t="s">
        <v>16</v>
      </c>
      <c r="H47" s="8" t="s">
        <v>13</v>
      </c>
      <c r="I47" s="8" t="s">
        <v>16</v>
      </c>
      <c r="J47" s="25">
        <v>861480</v>
      </c>
      <c r="K47" s="22">
        <v>1.4</v>
      </c>
      <c r="L47" s="36">
        <f t="shared" si="0"/>
        <v>1206072</v>
      </c>
    </row>
    <row r="48" spans="1:12" ht="15.75" x14ac:dyDescent="0.25">
      <c r="A48" s="40"/>
      <c r="B48" s="41"/>
      <c r="C48" s="8" t="s">
        <v>10</v>
      </c>
      <c r="D48" s="8" t="s">
        <v>63</v>
      </c>
      <c r="E48" s="41"/>
      <c r="F48" s="8">
        <v>1</v>
      </c>
      <c r="G48" s="7" t="s">
        <v>16</v>
      </c>
      <c r="H48" s="8" t="s">
        <v>13</v>
      </c>
      <c r="I48" s="8" t="s">
        <v>16</v>
      </c>
      <c r="J48" s="25">
        <v>861480</v>
      </c>
      <c r="K48" s="22">
        <v>1.4</v>
      </c>
      <c r="L48" s="36">
        <f t="shared" si="0"/>
        <v>1206072</v>
      </c>
    </row>
    <row r="49" spans="1:12" ht="15.75" x14ac:dyDescent="0.25">
      <c r="A49" s="40"/>
      <c r="B49" s="41"/>
      <c r="C49" s="8" t="s">
        <v>10</v>
      </c>
      <c r="D49" s="8" t="s">
        <v>64</v>
      </c>
      <c r="E49" s="41"/>
      <c r="F49" s="8">
        <v>4</v>
      </c>
      <c r="G49" s="7" t="s">
        <v>13</v>
      </c>
      <c r="H49" s="8" t="s">
        <v>13</v>
      </c>
      <c r="I49" s="8" t="s">
        <v>13</v>
      </c>
      <c r="J49" s="25">
        <v>957200</v>
      </c>
      <c r="K49" s="22">
        <v>1.4</v>
      </c>
      <c r="L49" s="36">
        <f t="shared" si="0"/>
        <v>1340080</v>
      </c>
    </row>
    <row r="50" spans="1:12" ht="15.75" x14ac:dyDescent="0.25">
      <c r="A50" s="40"/>
      <c r="B50" s="41"/>
      <c r="C50" s="8" t="s">
        <v>10</v>
      </c>
      <c r="D50" s="8" t="s">
        <v>65</v>
      </c>
      <c r="E50" s="41"/>
      <c r="F50" s="8">
        <v>1</v>
      </c>
      <c r="G50" s="7" t="s">
        <v>16</v>
      </c>
      <c r="H50" s="8" t="s">
        <v>13</v>
      </c>
      <c r="I50" s="8" t="s">
        <v>16</v>
      </c>
      <c r="J50" s="25">
        <v>861480</v>
      </c>
      <c r="K50" s="22">
        <v>1.4</v>
      </c>
      <c r="L50" s="36">
        <f t="shared" si="0"/>
        <v>1206072</v>
      </c>
    </row>
    <row r="51" spans="1:12" ht="15.75" x14ac:dyDescent="0.25">
      <c r="A51" s="40"/>
      <c r="B51" s="41"/>
      <c r="C51" s="8"/>
      <c r="D51" s="8" t="s">
        <v>237</v>
      </c>
      <c r="E51" s="41" t="s">
        <v>66</v>
      </c>
      <c r="F51" s="8"/>
      <c r="G51" s="7"/>
      <c r="H51" s="8"/>
      <c r="I51" s="8"/>
      <c r="J51" s="25">
        <v>4938120</v>
      </c>
      <c r="K51" s="22"/>
      <c r="L51" s="35">
        <f>SUM(L52:L54)</f>
        <v>6913368</v>
      </c>
    </row>
    <row r="52" spans="1:12" ht="15.75" x14ac:dyDescent="0.25">
      <c r="A52" s="40"/>
      <c r="B52" s="41"/>
      <c r="C52" s="8" t="s">
        <v>10</v>
      </c>
      <c r="D52" s="8" t="s">
        <v>67</v>
      </c>
      <c r="E52" s="41"/>
      <c r="F52" s="8">
        <v>2</v>
      </c>
      <c r="G52" s="7" t="s">
        <v>13</v>
      </c>
      <c r="H52" s="8" t="s">
        <v>13</v>
      </c>
      <c r="I52" s="8" t="s">
        <v>13</v>
      </c>
      <c r="J52" s="25">
        <v>1702800</v>
      </c>
      <c r="K52" s="22">
        <v>1.4</v>
      </c>
      <c r="L52" s="36">
        <f t="shared" si="0"/>
        <v>2383920</v>
      </c>
    </row>
    <row r="53" spans="1:12" ht="15.75" x14ac:dyDescent="0.25">
      <c r="A53" s="40"/>
      <c r="B53" s="41"/>
      <c r="C53" s="8" t="s">
        <v>10</v>
      </c>
      <c r="D53" s="8" t="s">
        <v>68</v>
      </c>
      <c r="E53" s="41"/>
      <c r="F53" s="8">
        <v>3</v>
      </c>
      <c r="G53" s="7" t="s">
        <v>13</v>
      </c>
      <c r="H53" s="8" t="s">
        <v>13</v>
      </c>
      <c r="I53" s="8" t="s">
        <v>13</v>
      </c>
      <c r="J53" s="25">
        <v>1702800</v>
      </c>
      <c r="K53" s="22">
        <v>1.4</v>
      </c>
      <c r="L53" s="36">
        <f t="shared" si="0"/>
        <v>2383920</v>
      </c>
    </row>
    <row r="54" spans="1:12" ht="15.75" x14ac:dyDescent="0.25">
      <c r="A54" s="40"/>
      <c r="B54" s="41"/>
      <c r="C54" s="8" t="s">
        <v>10</v>
      </c>
      <c r="D54" s="8" t="s">
        <v>69</v>
      </c>
      <c r="E54" s="41"/>
      <c r="F54" s="8">
        <v>1</v>
      </c>
      <c r="G54" s="7" t="s">
        <v>16</v>
      </c>
      <c r="H54" s="8" t="s">
        <v>13</v>
      </c>
      <c r="I54" s="8" t="s">
        <v>16</v>
      </c>
      <c r="J54" s="25">
        <v>1532520</v>
      </c>
      <c r="K54" s="22">
        <v>1.4</v>
      </c>
      <c r="L54" s="36">
        <f t="shared" si="0"/>
        <v>2145528</v>
      </c>
    </row>
    <row r="55" spans="1:12" ht="15.75" x14ac:dyDescent="0.25">
      <c r="A55" s="40">
        <v>11</v>
      </c>
      <c r="B55" s="41" t="s">
        <v>70</v>
      </c>
      <c r="C55" s="8"/>
      <c r="D55" s="3" t="s">
        <v>237</v>
      </c>
      <c r="E55" s="8"/>
      <c r="F55" s="8"/>
      <c r="G55" s="4"/>
      <c r="H55" s="3"/>
      <c r="I55" s="3"/>
      <c r="J55" s="24">
        <v>18796600</v>
      </c>
      <c r="K55" s="22"/>
      <c r="L55" s="35">
        <f>L56+L59+L71</f>
        <v>26315240</v>
      </c>
    </row>
    <row r="56" spans="1:12" ht="15.75" x14ac:dyDescent="0.25">
      <c r="A56" s="40"/>
      <c r="B56" s="41"/>
      <c r="C56" s="8"/>
      <c r="D56" s="8" t="s">
        <v>237</v>
      </c>
      <c r="E56" s="41" t="s">
        <v>48</v>
      </c>
      <c r="F56" s="8"/>
      <c r="G56" s="7"/>
      <c r="H56" s="8"/>
      <c r="I56" s="8"/>
      <c r="J56" s="25" t="s">
        <v>71</v>
      </c>
      <c r="K56" s="22">
        <v>1.4</v>
      </c>
      <c r="L56" s="36">
        <f>SUM(L57:L58)</f>
        <v>1675100</v>
      </c>
    </row>
    <row r="57" spans="1:12" ht="15.75" x14ac:dyDescent="0.25">
      <c r="A57" s="40"/>
      <c r="B57" s="41"/>
      <c r="C57" s="8" t="s">
        <v>10</v>
      </c>
      <c r="D57" s="8" t="s">
        <v>72</v>
      </c>
      <c r="E57" s="41"/>
      <c r="F57" s="8">
        <v>1</v>
      </c>
      <c r="G57" s="7" t="s">
        <v>16</v>
      </c>
      <c r="H57" s="8" t="s">
        <v>16</v>
      </c>
      <c r="I57" s="8" t="s">
        <v>16</v>
      </c>
      <c r="J57" s="25">
        <v>717900</v>
      </c>
      <c r="K57" s="22">
        <v>1.4</v>
      </c>
      <c r="L57" s="36">
        <f t="shared" ref="L57:L77" si="1">K57*J57</f>
        <v>1005059.9999999999</v>
      </c>
    </row>
    <row r="58" spans="1:12" ht="15.75" x14ac:dyDescent="0.25">
      <c r="A58" s="40"/>
      <c r="B58" s="41"/>
      <c r="C58" s="8" t="s">
        <v>10</v>
      </c>
      <c r="D58" s="8" t="s">
        <v>73</v>
      </c>
      <c r="E58" s="41"/>
      <c r="F58" s="8">
        <v>0</v>
      </c>
      <c r="G58" s="7" t="s">
        <v>16</v>
      </c>
      <c r="H58" s="8" t="s">
        <v>16</v>
      </c>
      <c r="I58" s="8" t="s">
        <v>16</v>
      </c>
      <c r="J58" s="25">
        <v>478600</v>
      </c>
      <c r="K58" s="22">
        <v>1.4</v>
      </c>
      <c r="L58" s="36">
        <f t="shared" si="1"/>
        <v>670040</v>
      </c>
    </row>
    <row r="59" spans="1:12" ht="15.75" x14ac:dyDescent="0.25">
      <c r="A59" s="40"/>
      <c r="B59" s="41"/>
      <c r="C59" s="8"/>
      <c r="D59" s="8" t="s">
        <v>237</v>
      </c>
      <c r="E59" s="41" t="s">
        <v>12</v>
      </c>
      <c r="F59" s="8"/>
      <c r="G59" s="7"/>
      <c r="H59" s="8"/>
      <c r="I59" s="8"/>
      <c r="J59" s="25" t="s">
        <v>74</v>
      </c>
      <c r="K59" s="22"/>
      <c r="L59" s="36">
        <f>SUM(L60:L70)</f>
        <v>12596752</v>
      </c>
    </row>
    <row r="60" spans="1:12" ht="15.75" x14ac:dyDescent="0.25">
      <c r="A60" s="40"/>
      <c r="B60" s="41"/>
      <c r="C60" s="8" t="s">
        <v>10</v>
      </c>
      <c r="D60" s="8" t="s">
        <v>75</v>
      </c>
      <c r="E60" s="41"/>
      <c r="F60" s="8">
        <v>1</v>
      </c>
      <c r="G60" s="7" t="s">
        <v>16</v>
      </c>
      <c r="H60" s="8" t="s">
        <v>13</v>
      </c>
      <c r="I60" s="8" t="s">
        <v>16</v>
      </c>
      <c r="J60" s="25">
        <v>861480</v>
      </c>
      <c r="K60" s="22">
        <v>1.4</v>
      </c>
      <c r="L60" s="36">
        <f t="shared" si="1"/>
        <v>1206072</v>
      </c>
    </row>
    <row r="61" spans="1:12" ht="15.75" x14ac:dyDescent="0.25">
      <c r="A61" s="40"/>
      <c r="B61" s="41"/>
      <c r="C61" s="8" t="s">
        <v>10</v>
      </c>
      <c r="D61" s="8" t="s">
        <v>76</v>
      </c>
      <c r="E61" s="41"/>
      <c r="F61" s="8">
        <v>0</v>
      </c>
      <c r="G61" s="7" t="s">
        <v>16</v>
      </c>
      <c r="H61" s="8" t="s">
        <v>13</v>
      </c>
      <c r="I61" s="8" t="s">
        <v>16</v>
      </c>
      <c r="J61" s="25">
        <v>717900</v>
      </c>
      <c r="K61" s="22">
        <v>1.4</v>
      </c>
      <c r="L61" s="36">
        <f t="shared" si="1"/>
        <v>1005059.9999999999</v>
      </c>
    </row>
    <row r="62" spans="1:12" ht="15.75" x14ac:dyDescent="0.25">
      <c r="A62" s="40"/>
      <c r="B62" s="41"/>
      <c r="C62" s="8" t="s">
        <v>10</v>
      </c>
      <c r="D62" s="8" t="s">
        <v>77</v>
      </c>
      <c r="E62" s="41"/>
      <c r="F62" s="8">
        <v>0</v>
      </c>
      <c r="G62" s="7" t="s">
        <v>16</v>
      </c>
      <c r="H62" s="8" t="s">
        <v>13</v>
      </c>
      <c r="I62" s="8" t="s">
        <v>16</v>
      </c>
      <c r="J62" s="25">
        <v>717900</v>
      </c>
      <c r="K62" s="22">
        <v>1.4</v>
      </c>
      <c r="L62" s="36">
        <f t="shared" si="1"/>
        <v>1005059.9999999999</v>
      </c>
    </row>
    <row r="63" spans="1:12" ht="15.75" x14ac:dyDescent="0.25">
      <c r="A63" s="40"/>
      <c r="B63" s="41"/>
      <c r="C63" s="8" t="s">
        <v>10</v>
      </c>
      <c r="D63" s="8" t="s">
        <v>78</v>
      </c>
      <c r="E63" s="41"/>
      <c r="F63" s="8">
        <v>2</v>
      </c>
      <c r="G63" s="7" t="s">
        <v>13</v>
      </c>
      <c r="H63" s="8" t="s">
        <v>13</v>
      </c>
      <c r="I63" s="8" t="s">
        <v>13</v>
      </c>
      <c r="J63" s="25">
        <v>957200</v>
      </c>
      <c r="K63" s="22">
        <v>1.4</v>
      </c>
      <c r="L63" s="36">
        <f t="shared" si="1"/>
        <v>1340080</v>
      </c>
    </row>
    <row r="64" spans="1:12" ht="15.75" x14ac:dyDescent="0.25">
      <c r="A64" s="40"/>
      <c r="B64" s="41"/>
      <c r="C64" s="8" t="s">
        <v>10</v>
      </c>
      <c r="D64" s="8" t="s">
        <v>79</v>
      </c>
      <c r="E64" s="41"/>
      <c r="F64" s="8">
        <v>1</v>
      </c>
      <c r="G64" s="7" t="s">
        <v>16</v>
      </c>
      <c r="H64" s="8" t="s">
        <v>13</v>
      </c>
      <c r="I64" s="8" t="s">
        <v>16</v>
      </c>
      <c r="J64" s="25">
        <v>861480</v>
      </c>
      <c r="K64" s="22">
        <v>1.4</v>
      </c>
      <c r="L64" s="36">
        <f t="shared" si="1"/>
        <v>1206072</v>
      </c>
    </row>
    <row r="65" spans="1:12" ht="15.75" x14ac:dyDescent="0.25">
      <c r="A65" s="40"/>
      <c r="B65" s="41"/>
      <c r="C65" s="8" t="s">
        <v>10</v>
      </c>
      <c r="D65" s="8" t="s">
        <v>80</v>
      </c>
      <c r="E65" s="41"/>
      <c r="F65" s="8">
        <v>1</v>
      </c>
      <c r="G65" s="7" t="s">
        <v>16</v>
      </c>
      <c r="H65" s="8" t="s">
        <v>13</v>
      </c>
      <c r="I65" s="8" t="s">
        <v>16</v>
      </c>
      <c r="J65" s="25">
        <v>861480</v>
      </c>
      <c r="K65" s="22">
        <v>1.4</v>
      </c>
      <c r="L65" s="36">
        <f t="shared" si="1"/>
        <v>1206072</v>
      </c>
    </row>
    <row r="66" spans="1:12" ht="15.75" x14ac:dyDescent="0.25">
      <c r="A66" s="40"/>
      <c r="B66" s="41"/>
      <c r="C66" s="8" t="s">
        <v>10</v>
      </c>
      <c r="D66" s="8" t="s">
        <v>81</v>
      </c>
      <c r="E66" s="41"/>
      <c r="F66" s="8">
        <v>1</v>
      </c>
      <c r="G66" s="7" t="s">
        <v>16</v>
      </c>
      <c r="H66" s="8" t="s">
        <v>13</v>
      </c>
      <c r="I66" s="8" t="s">
        <v>16</v>
      </c>
      <c r="J66" s="25">
        <v>861480</v>
      </c>
      <c r="K66" s="22">
        <v>1.4</v>
      </c>
      <c r="L66" s="36">
        <f t="shared" si="1"/>
        <v>1206072</v>
      </c>
    </row>
    <row r="67" spans="1:12" ht="15.75" x14ac:dyDescent="0.25">
      <c r="A67" s="40"/>
      <c r="B67" s="41"/>
      <c r="C67" s="8" t="s">
        <v>10</v>
      </c>
      <c r="D67" s="8" t="s">
        <v>82</v>
      </c>
      <c r="E67" s="41"/>
      <c r="F67" s="8">
        <v>1</v>
      </c>
      <c r="G67" s="7" t="s">
        <v>16</v>
      </c>
      <c r="H67" s="8" t="s">
        <v>13</v>
      </c>
      <c r="I67" s="8" t="s">
        <v>16</v>
      </c>
      <c r="J67" s="25">
        <v>861480</v>
      </c>
      <c r="K67" s="22">
        <v>1.4</v>
      </c>
      <c r="L67" s="36">
        <f t="shared" si="1"/>
        <v>1206072</v>
      </c>
    </row>
    <row r="68" spans="1:12" ht="15.75" x14ac:dyDescent="0.25">
      <c r="A68" s="40"/>
      <c r="B68" s="41"/>
      <c r="C68" s="8" t="s">
        <v>10</v>
      </c>
      <c r="D68" s="8" t="s">
        <v>83</v>
      </c>
      <c r="E68" s="41"/>
      <c r="F68" s="8">
        <v>1</v>
      </c>
      <c r="G68" s="7" t="s">
        <v>16</v>
      </c>
      <c r="H68" s="8" t="s">
        <v>13</v>
      </c>
      <c r="I68" s="8" t="s">
        <v>16</v>
      </c>
      <c r="J68" s="25">
        <v>861480</v>
      </c>
      <c r="K68" s="22">
        <v>1.4</v>
      </c>
      <c r="L68" s="36">
        <f t="shared" si="1"/>
        <v>1206072</v>
      </c>
    </row>
    <row r="69" spans="1:12" ht="15.75" x14ac:dyDescent="0.25">
      <c r="A69" s="40"/>
      <c r="B69" s="41"/>
      <c r="C69" s="8" t="s">
        <v>10</v>
      </c>
      <c r="D69" s="8" t="s">
        <v>84</v>
      </c>
      <c r="E69" s="41"/>
      <c r="F69" s="8">
        <v>0</v>
      </c>
      <c r="G69" s="7" t="s">
        <v>16</v>
      </c>
      <c r="H69" s="8" t="s">
        <v>13</v>
      </c>
      <c r="I69" s="8" t="s">
        <v>16</v>
      </c>
      <c r="J69" s="25">
        <v>717900</v>
      </c>
      <c r="K69" s="22">
        <v>1.4</v>
      </c>
      <c r="L69" s="36">
        <f t="shared" si="1"/>
        <v>1005059.9999999999</v>
      </c>
    </row>
    <row r="70" spans="1:12" ht="15.75" x14ac:dyDescent="0.25">
      <c r="A70" s="40"/>
      <c r="B70" s="41"/>
      <c r="C70" s="8" t="s">
        <v>10</v>
      </c>
      <c r="D70" s="8" t="s">
        <v>85</v>
      </c>
      <c r="E70" s="41"/>
      <c r="F70" s="8">
        <v>0</v>
      </c>
      <c r="G70" s="7" t="s">
        <v>16</v>
      </c>
      <c r="H70" s="8" t="s">
        <v>13</v>
      </c>
      <c r="I70" s="8" t="s">
        <v>16</v>
      </c>
      <c r="J70" s="25">
        <v>717900</v>
      </c>
      <c r="K70" s="22">
        <v>1.4</v>
      </c>
      <c r="L70" s="36">
        <f t="shared" si="1"/>
        <v>1005059.9999999999</v>
      </c>
    </row>
    <row r="71" spans="1:12" ht="15.75" x14ac:dyDescent="0.25">
      <c r="A71" s="40"/>
      <c r="B71" s="41"/>
      <c r="C71" s="8"/>
      <c r="D71" s="8" t="s">
        <v>237</v>
      </c>
      <c r="E71" s="41" t="s">
        <v>15</v>
      </c>
      <c r="F71" s="8"/>
      <c r="G71" s="7"/>
      <c r="H71" s="8"/>
      <c r="I71" s="8"/>
      <c r="J71" s="25" t="s">
        <v>86</v>
      </c>
      <c r="K71" s="22"/>
      <c r="L71" s="36">
        <f>SUM(L72:L77)</f>
        <v>12043388</v>
      </c>
    </row>
    <row r="72" spans="1:12" ht="15.75" x14ac:dyDescent="0.25">
      <c r="A72" s="40"/>
      <c r="B72" s="41"/>
      <c r="C72" s="8" t="s">
        <v>10</v>
      </c>
      <c r="D72" s="8" t="s">
        <v>87</v>
      </c>
      <c r="E72" s="41"/>
      <c r="F72" s="8">
        <v>2</v>
      </c>
      <c r="G72" s="7" t="s">
        <v>13</v>
      </c>
      <c r="H72" s="8" t="s">
        <v>13</v>
      </c>
      <c r="I72" s="8" t="s">
        <v>13</v>
      </c>
      <c r="J72" s="25">
        <v>1516400</v>
      </c>
      <c r="K72" s="22">
        <v>1.4</v>
      </c>
      <c r="L72" s="36">
        <f t="shared" si="1"/>
        <v>2122960</v>
      </c>
    </row>
    <row r="73" spans="1:12" ht="15.75" x14ac:dyDescent="0.25">
      <c r="A73" s="40"/>
      <c r="B73" s="41"/>
      <c r="C73" s="8" t="s">
        <v>10</v>
      </c>
      <c r="D73" s="8" t="s">
        <v>88</v>
      </c>
      <c r="E73" s="41"/>
      <c r="F73" s="8">
        <v>1</v>
      </c>
      <c r="G73" s="7" t="s">
        <v>16</v>
      </c>
      <c r="H73" s="8" t="s">
        <v>13</v>
      </c>
      <c r="I73" s="8" t="s">
        <v>16</v>
      </c>
      <c r="J73" s="25">
        <v>1364760</v>
      </c>
      <c r="K73" s="22">
        <v>1.4</v>
      </c>
      <c r="L73" s="36">
        <f t="shared" si="1"/>
        <v>1910663.9999999998</v>
      </c>
    </row>
    <row r="74" spans="1:12" ht="15.75" x14ac:dyDescent="0.25">
      <c r="A74" s="40"/>
      <c r="B74" s="41"/>
      <c r="C74" s="8" t="s">
        <v>10</v>
      </c>
      <c r="D74" s="8" t="s">
        <v>89</v>
      </c>
      <c r="E74" s="41"/>
      <c r="F74" s="8">
        <v>1</v>
      </c>
      <c r="G74" s="7" t="s">
        <v>16</v>
      </c>
      <c r="H74" s="8" t="s">
        <v>13</v>
      </c>
      <c r="I74" s="8" t="s">
        <v>16</v>
      </c>
      <c r="J74" s="25">
        <v>1364760</v>
      </c>
      <c r="K74" s="22">
        <v>1.4</v>
      </c>
      <c r="L74" s="36">
        <f t="shared" si="1"/>
        <v>1910663.9999999998</v>
      </c>
    </row>
    <row r="75" spans="1:12" ht="15.75" x14ac:dyDescent="0.25">
      <c r="A75" s="40"/>
      <c r="B75" s="41"/>
      <c r="C75" s="8" t="s">
        <v>10</v>
      </c>
      <c r="D75" s="8" t="s">
        <v>90</v>
      </c>
      <c r="E75" s="41"/>
      <c r="F75" s="8">
        <v>2</v>
      </c>
      <c r="G75" s="7" t="s">
        <v>13</v>
      </c>
      <c r="H75" s="8" t="s">
        <v>13</v>
      </c>
      <c r="I75" s="8" t="s">
        <v>13</v>
      </c>
      <c r="J75" s="25">
        <v>1516400</v>
      </c>
      <c r="K75" s="22">
        <v>1.4</v>
      </c>
      <c r="L75" s="36">
        <f t="shared" si="1"/>
        <v>2122960</v>
      </c>
    </row>
    <row r="76" spans="1:12" ht="15.75" x14ac:dyDescent="0.25">
      <c r="A76" s="40"/>
      <c r="B76" s="41"/>
      <c r="C76" s="8" t="s">
        <v>10</v>
      </c>
      <c r="D76" s="8" t="s">
        <v>91</v>
      </c>
      <c r="E76" s="41"/>
      <c r="F76" s="8">
        <v>0</v>
      </c>
      <c r="G76" s="7" t="s">
        <v>16</v>
      </c>
      <c r="H76" s="8" t="s">
        <v>13</v>
      </c>
      <c r="I76" s="8" t="s">
        <v>16</v>
      </c>
      <c r="J76" s="26">
        <v>1137300</v>
      </c>
      <c r="K76" s="22">
        <v>1.4</v>
      </c>
      <c r="L76" s="36">
        <f t="shared" si="1"/>
        <v>1592220</v>
      </c>
    </row>
    <row r="77" spans="1:12" ht="15.75" x14ac:dyDescent="0.25">
      <c r="A77" s="40"/>
      <c r="B77" s="41"/>
      <c r="C77" s="8" t="s">
        <v>10</v>
      </c>
      <c r="D77" s="8" t="s">
        <v>92</v>
      </c>
      <c r="E77" s="8" t="s">
        <v>93</v>
      </c>
      <c r="F77" s="8">
        <v>2</v>
      </c>
      <c r="G77" s="7" t="s">
        <v>13</v>
      </c>
      <c r="H77" s="8" t="s">
        <v>13</v>
      </c>
      <c r="I77" s="8" t="s">
        <v>13</v>
      </c>
      <c r="J77" s="25">
        <v>1702800</v>
      </c>
      <c r="K77" s="22">
        <v>1.4</v>
      </c>
      <c r="L77" s="36">
        <f t="shared" si="1"/>
        <v>2383920</v>
      </c>
    </row>
    <row r="78" spans="1:12" ht="15.75" x14ac:dyDescent="0.25">
      <c r="A78" s="40">
        <v>12</v>
      </c>
      <c r="B78" s="41" t="s">
        <v>94</v>
      </c>
      <c r="C78" s="8"/>
      <c r="D78" s="3" t="s">
        <v>237</v>
      </c>
      <c r="E78" s="8"/>
      <c r="F78" s="8"/>
      <c r="G78" s="4"/>
      <c r="H78" s="3"/>
      <c r="I78" s="3"/>
      <c r="J78" s="24">
        <v>19289560</v>
      </c>
      <c r="K78" s="22"/>
      <c r="L78" s="35">
        <f>L79+L83+L96+L100</f>
        <v>32406460.800000001</v>
      </c>
    </row>
    <row r="79" spans="1:12" ht="15.75" x14ac:dyDescent="0.25">
      <c r="A79" s="40"/>
      <c r="B79" s="41"/>
      <c r="C79" s="8"/>
      <c r="D79" s="8" t="s">
        <v>237</v>
      </c>
      <c r="E79" s="41" t="s">
        <v>48</v>
      </c>
      <c r="F79" s="8"/>
      <c r="G79" s="7"/>
      <c r="H79" s="8"/>
      <c r="I79" s="8"/>
      <c r="J79" s="25" t="s">
        <v>95</v>
      </c>
      <c r="K79" s="22"/>
      <c r="L79" s="36">
        <f>SUM(L80:L82)</f>
        <v>2412144</v>
      </c>
    </row>
    <row r="80" spans="1:12" ht="15.75" x14ac:dyDescent="0.25">
      <c r="A80" s="40"/>
      <c r="B80" s="41"/>
      <c r="C80" s="8" t="s">
        <v>10</v>
      </c>
      <c r="D80" s="8" t="s">
        <v>96</v>
      </c>
      <c r="E80" s="41"/>
      <c r="F80" s="8">
        <v>0</v>
      </c>
      <c r="G80" s="7" t="s">
        <v>16</v>
      </c>
      <c r="H80" s="8" t="s">
        <v>16</v>
      </c>
      <c r="I80" s="8" t="s">
        <v>16</v>
      </c>
      <c r="J80" s="25">
        <v>478600</v>
      </c>
      <c r="K80" s="22">
        <v>1.68</v>
      </c>
      <c r="L80" s="36">
        <f t="shared" ref="L80:L82" si="2">K80*J80</f>
        <v>804048</v>
      </c>
    </row>
    <row r="81" spans="1:12" ht="15.75" x14ac:dyDescent="0.25">
      <c r="A81" s="40"/>
      <c r="B81" s="41"/>
      <c r="C81" s="8" t="s">
        <v>10</v>
      </c>
      <c r="D81" s="8" t="s">
        <v>97</v>
      </c>
      <c r="E81" s="41"/>
      <c r="F81" s="8">
        <v>0</v>
      </c>
      <c r="G81" s="7" t="s">
        <v>16</v>
      </c>
      <c r="H81" s="8" t="s">
        <v>16</v>
      </c>
      <c r="I81" s="8" t="s">
        <v>16</v>
      </c>
      <c r="J81" s="25">
        <v>478600</v>
      </c>
      <c r="K81" s="22">
        <v>1.68</v>
      </c>
      <c r="L81" s="36">
        <f t="shared" si="2"/>
        <v>804048</v>
      </c>
    </row>
    <row r="82" spans="1:12" ht="15.75" x14ac:dyDescent="0.25">
      <c r="A82" s="40"/>
      <c r="B82" s="41"/>
      <c r="C82" s="8" t="s">
        <v>10</v>
      </c>
      <c r="D82" s="8" t="s">
        <v>98</v>
      </c>
      <c r="E82" s="41"/>
      <c r="F82" s="8">
        <v>0</v>
      </c>
      <c r="G82" s="7" t="s">
        <v>16</v>
      </c>
      <c r="H82" s="8" t="s">
        <v>16</v>
      </c>
      <c r="I82" s="8" t="s">
        <v>16</v>
      </c>
      <c r="J82" s="25">
        <v>478600</v>
      </c>
      <c r="K82" s="22">
        <v>1.68</v>
      </c>
      <c r="L82" s="36">
        <f t="shared" si="2"/>
        <v>804048</v>
      </c>
    </row>
    <row r="83" spans="1:12" ht="15.75" x14ac:dyDescent="0.25">
      <c r="A83" s="40"/>
      <c r="B83" s="41"/>
      <c r="C83" s="8"/>
      <c r="D83" s="8" t="s">
        <v>237</v>
      </c>
      <c r="E83" s="41" t="s">
        <v>12</v>
      </c>
      <c r="F83" s="8"/>
      <c r="G83" s="7"/>
      <c r="H83" s="8"/>
      <c r="I83" s="8"/>
      <c r="J83" s="25" t="s">
        <v>99</v>
      </c>
      <c r="K83" s="22"/>
      <c r="L83" s="36">
        <f>SUM(L84:L95)</f>
        <v>16885008</v>
      </c>
    </row>
    <row r="84" spans="1:12" ht="15.75" x14ac:dyDescent="0.25">
      <c r="A84" s="40"/>
      <c r="B84" s="41"/>
      <c r="C84" s="8" t="s">
        <v>10</v>
      </c>
      <c r="D84" s="8" t="s">
        <v>100</v>
      </c>
      <c r="E84" s="41"/>
      <c r="F84" s="8">
        <v>1</v>
      </c>
      <c r="G84" s="7" t="s">
        <v>16</v>
      </c>
      <c r="H84" s="8" t="s">
        <v>13</v>
      </c>
      <c r="I84" s="8" t="s">
        <v>16</v>
      </c>
      <c r="J84" s="25">
        <v>861480</v>
      </c>
      <c r="K84" s="22">
        <v>1.68</v>
      </c>
      <c r="L84" s="36">
        <f t="shared" ref="L84:L120" si="3">K84*J84</f>
        <v>1447286.4</v>
      </c>
    </row>
    <row r="85" spans="1:12" ht="15.75" x14ac:dyDescent="0.25">
      <c r="A85" s="40"/>
      <c r="B85" s="41"/>
      <c r="C85" s="8" t="s">
        <v>10</v>
      </c>
      <c r="D85" s="8" t="s">
        <v>101</v>
      </c>
      <c r="E85" s="41"/>
      <c r="F85" s="8">
        <v>1</v>
      </c>
      <c r="G85" s="7" t="s">
        <v>16</v>
      </c>
      <c r="H85" s="8" t="s">
        <v>13</v>
      </c>
      <c r="I85" s="8" t="s">
        <v>16</v>
      </c>
      <c r="J85" s="25">
        <v>861480</v>
      </c>
      <c r="K85" s="22">
        <v>1.68</v>
      </c>
      <c r="L85" s="36">
        <f t="shared" si="3"/>
        <v>1447286.4</v>
      </c>
    </row>
    <row r="86" spans="1:12" ht="15.75" x14ac:dyDescent="0.25">
      <c r="A86" s="40"/>
      <c r="B86" s="41"/>
      <c r="C86" s="8" t="s">
        <v>10</v>
      </c>
      <c r="D86" s="8" t="s">
        <v>102</v>
      </c>
      <c r="E86" s="41"/>
      <c r="F86" s="8">
        <v>1</v>
      </c>
      <c r="G86" s="7" t="s">
        <v>16</v>
      </c>
      <c r="H86" s="8" t="s">
        <v>13</v>
      </c>
      <c r="I86" s="8" t="s">
        <v>16</v>
      </c>
      <c r="J86" s="25">
        <v>861480</v>
      </c>
      <c r="K86" s="22">
        <v>1.68</v>
      </c>
      <c r="L86" s="36">
        <f t="shared" si="3"/>
        <v>1447286.4</v>
      </c>
    </row>
    <row r="87" spans="1:12" ht="15.75" x14ac:dyDescent="0.25">
      <c r="A87" s="40"/>
      <c r="B87" s="41"/>
      <c r="C87" s="8" t="s">
        <v>10</v>
      </c>
      <c r="D87" s="8" t="s">
        <v>103</v>
      </c>
      <c r="E87" s="41"/>
      <c r="F87" s="8">
        <v>1</v>
      </c>
      <c r="G87" s="7" t="s">
        <v>16</v>
      </c>
      <c r="H87" s="8" t="s">
        <v>13</v>
      </c>
      <c r="I87" s="8" t="s">
        <v>16</v>
      </c>
      <c r="J87" s="25">
        <v>861480</v>
      </c>
      <c r="K87" s="22">
        <v>1.68</v>
      </c>
      <c r="L87" s="36">
        <f t="shared" si="3"/>
        <v>1447286.4</v>
      </c>
    </row>
    <row r="88" spans="1:12" ht="15.75" x14ac:dyDescent="0.25">
      <c r="A88" s="40"/>
      <c r="B88" s="41"/>
      <c r="C88" s="8" t="s">
        <v>10</v>
      </c>
      <c r="D88" s="8" t="s">
        <v>104</v>
      </c>
      <c r="E88" s="41"/>
      <c r="F88" s="8">
        <v>1</v>
      </c>
      <c r="G88" s="7" t="s">
        <v>16</v>
      </c>
      <c r="H88" s="8" t="s">
        <v>13</v>
      </c>
      <c r="I88" s="8" t="s">
        <v>16</v>
      </c>
      <c r="J88" s="25">
        <v>861480</v>
      </c>
      <c r="K88" s="22">
        <v>1.68</v>
      </c>
      <c r="L88" s="36">
        <f t="shared" si="3"/>
        <v>1447286.4</v>
      </c>
    </row>
    <row r="89" spans="1:12" ht="15.75" x14ac:dyDescent="0.25">
      <c r="A89" s="40"/>
      <c r="B89" s="41"/>
      <c r="C89" s="8" t="s">
        <v>10</v>
      </c>
      <c r="D89" s="8" t="s">
        <v>105</v>
      </c>
      <c r="E89" s="41"/>
      <c r="F89" s="8">
        <v>1</v>
      </c>
      <c r="G89" s="7" t="s">
        <v>16</v>
      </c>
      <c r="H89" s="8" t="s">
        <v>13</v>
      </c>
      <c r="I89" s="8" t="s">
        <v>16</v>
      </c>
      <c r="J89" s="25">
        <v>861480</v>
      </c>
      <c r="K89" s="22">
        <v>1.68</v>
      </c>
      <c r="L89" s="36">
        <f t="shared" si="3"/>
        <v>1447286.4</v>
      </c>
    </row>
    <row r="90" spans="1:12" ht="15.75" x14ac:dyDescent="0.25">
      <c r="A90" s="40"/>
      <c r="B90" s="41"/>
      <c r="C90" s="8" t="s">
        <v>10</v>
      </c>
      <c r="D90" s="8" t="s">
        <v>106</v>
      </c>
      <c r="E90" s="41"/>
      <c r="F90" s="8">
        <v>1</v>
      </c>
      <c r="G90" s="7" t="s">
        <v>16</v>
      </c>
      <c r="H90" s="8" t="s">
        <v>13</v>
      </c>
      <c r="I90" s="8" t="s">
        <v>16</v>
      </c>
      <c r="J90" s="25">
        <v>861480</v>
      </c>
      <c r="K90" s="22">
        <v>1.68</v>
      </c>
      <c r="L90" s="36">
        <f t="shared" si="3"/>
        <v>1447286.4</v>
      </c>
    </row>
    <row r="91" spans="1:12" ht="15.75" x14ac:dyDescent="0.25">
      <c r="A91" s="40"/>
      <c r="B91" s="41"/>
      <c r="C91" s="8" t="s">
        <v>10</v>
      </c>
      <c r="D91" s="8" t="s">
        <v>107</v>
      </c>
      <c r="E91" s="41"/>
      <c r="F91" s="8">
        <v>1</v>
      </c>
      <c r="G91" s="7" t="s">
        <v>16</v>
      </c>
      <c r="H91" s="8" t="s">
        <v>13</v>
      </c>
      <c r="I91" s="8" t="s">
        <v>16</v>
      </c>
      <c r="J91" s="25">
        <v>861480</v>
      </c>
      <c r="K91" s="22">
        <v>1.68</v>
      </c>
      <c r="L91" s="36">
        <f t="shared" si="3"/>
        <v>1447286.4</v>
      </c>
    </row>
    <row r="92" spans="1:12" ht="15.75" x14ac:dyDescent="0.25">
      <c r="A92" s="40"/>
      <c r="B92" s="41"/>
      <c r="C92" s="8" t="s">
        <v>10</v>
      </c>
      <c r="D92" s="8" t="s">
        <v>108</v>
      </c>
      <c r="E92" s="41"/>
      <c r="F92" s="8">
        <v>1</v>
      </c>
      <c r="G92" s="7" t="s">
        <v>16</v>
      </c>
      <c r="H92" s="8" t="s">
        <v>13</v>
      </c>
      <c r="I92" s="8" t="s">
        <v>16</v>
      </c>
      <c r="J92" s="25">
        <v>861480</v>
      </c>
      <c r="K92" s="22">
        <v>1.68</v>
      </c>
      <c r="L92" s="36">
        <f t="shared" si="3"/>
        <v>1447286.4</v>
      </c>
    </row>
    <row r="93" spans="1:12" ht="15.75" x14ac:dyDescent="0.25">
      <c r="A93" s="40"/>
      <c r="B93" s="41"/>
      <c r="C93" s="8" t="s">
        <v>10</v>
      </c>
      <c r="D93" s="8" t="s">
        <v>109</v>
      </c>
      <c r="E93" s="41"/>
      <c r="F93" s="8">
        <v>0</v>
      </c>
      <c r="G93" s="7" t="s">
        <v>16</v>
      </c>
      <c r="H93" s="8" t="s">
        <v>13</v>
      </c>
      <c r="I93" s="8" t="s">
        <v>16</v>
      </c>
      <c r="J93" s="25">
        <v>717900</v>
      </c>
      <c r="K93" s="22">
        <v>1.68</v>
      </c>
      <c r="L93" s="36">
        <f t="shared" si="3"/>
        <v>1206072</v>
      </c>
    </row>
    <row r="94" spans="1:12" ht="15.75" x14ac:dyDescent="0.25">
      <c r="A94" s="40"/>
      <c r="B94" s="41"/>
      <c r="C94" s="8" t="s">
        <v>10</v>
      </c>
      <c r="D94" s="8" t="s">
        <v>110</v>
      </c>
      <c r="E94" s="41"/>
      <c r="F94" s="8">
        <v>1</v>
      </c>
      <c r="G94" s="7" t="s">
        <v>16</v>
      </c>
      <c r="H94" s="8" t="s">
        <v>13</v>
      </c>
      <c r="I94" s="8" t="s">
        <v>16</v>
      </c>
      <c r="J94" s="25">
        <v>861480</v>
      </c>
      <c r="K94" s="22">
        <v>1.68</v>
      </c>
      <c r="L94" s="36">
        <f t="shared" si="3"/>
        <v>1447286.4</v>
      </c>
    </row>
    <row r="95" spans="1:12" ht="15.75" x14ac:dyDescent="0.25">
      <c r="A95" s="40"/>
      <c r="B95" s="41"/>
      <c r="C95" s="8" t="s">
        <v>10</v>
      </c>
      <c r="D95" s="8" t="s">
        <v>111</v>
      </c>
      <c r="E95" s="41"/>
      <c r="F95" s="8">
        <v>0</v>
      </c>
      <c r="G95" s="7" t="s">
        <v>16</v>
      </c>
      <c r="H95" s="8" t="s">
        <v>13</v>
      </c>
      <c r="I95" s="8" t="s">
        <v>16</v>
      </c>
      <c r="J95" s="25">
        <v>717900</v>
      </c>
      <c r="K95" s="22">
        <v>1.68</v>
      </c>
      <c r="L95" s="36">
        <f t="shared" si="3"/>
        <v>1206072</v>
      </c>
    </row>
    <row r="96" spans="1:12" ht="15.75" x14ac:dyDescent="0.25">
      <c r="A96" s="40"/>
      <c r="B96" s="41"/>
      <c r="C96" s="8"/>
      <c r="D96" s="8" t="s">
        <v>237</v>
      </c>
      <c r="E96" s="41" t="s">
        <v>15</v>
      </c>
      <c r="F96" s="8"/>
      <c r="G96" s="7"/>
      <c r="H96" s="8"/>
      <c r="I96" s="8"/>
      <c r="J96" s="25">
        <v>4397560</v>
      </c>
      <c r="K96" s="22"/>
      <c r="L96" s="36">
        <f>SUM(L97:L99)</f>
        <v>7387900.7999999998</v>
      </c>
    </row>
    <row r="97" spans="1:12" ht="15.75" x14ac:dyDescent="0.25">
      <c r="A97" s="40"/>
      <c r="B97" s="41"/>
      <c r="C97" s="8" t="s">
        <v>10</v>
      </c>
      <c r="D97" s="8" t="s">
        <v>112</v>
      </c>
      <c r="E97" s="41"/>
      <c r="F97" s="8">
        <v>3</v>
      </c>
      <c r="G97" s="7" t="s">
        <v>13</v>
      </c>
      <c r="H97" s="8" t="s">
        <v>13</v>
      </c>
      <c r="I97" s="8" t="s">
        <v>13</v>
      </c>
      <c r="J97" s="25">
        <v>1516400</v>
      </c>
      <c r="K97" s="22">
        <v>1.68</v>
      </c>
      <c r="L97" s="36">
        <f t="shared" si="3"/>
        <v>2547552</v>
      </c>
    </row>
    <row r="98" spans="1:12" ht="15.75" x14ac:dyDescent="0.25">
      <c r="A98" s="40"/>
      <c r="B98" s="41"/>
      <c r="C98" s="8" t="s">
        <v>10</v>
      </c>
      <c r="D98" s="8" t="s">
        <v>113</v>
      </c>
      <c r="E98" s="41"/>
      <c r="F98" s="8">
        <v>1</v>
      </c>
      <c r="G98" s="7" t="s">
        <v>16</v>
      </c>
      <c r="H98" s="8" t="s">
        <v>13</v>
      </c>
      <c r="I98" s="8" t="s">
        <v>16</v>
      </c>
      <c r="J98" s="25">
        <v>1364760</v>
      </c>
      <c r="K98" s="22">
        <v>1.68</v>
      </c>
      <c r="L98" s="36">
        <f t="shared" si="3"/>
        <v>2292796.7999999998</v>
      </c>
    </row>
    <row r="99" spans="1:12" ht="15.75" x14ac:dyDescent="0.25">
      <c r="A99" s="40"/>
      <c r="B99" s="41"/>
      <c r="C99" s="8" t="s">
        <v>10</v>
      </c>
      <c r="D99" s="8" t="s">
        <v>114</v>
      </c>
      <c r="E99" s="41"/>
      <c r="F99" s="8">
        <v>2</v>
      </c>
      <c r="G99" s="5" t="s">
        <v>13</v>
      </c>
      <c r="H99" s="8" t="s">
        <v>13</v>
      </c>
      <c r="I99" s="8" t="s">
        <v>13</v>
      </c>
      <c r="J99" s="25">
        <v>1516400</v>
      </c>
      <c r="K99" s="22">
        <v>1.68</v>
      </c>
      <c r="L99" s="36">
        <f t="shared" si="3"/>
        <v>2547552</v>
      </c>
    </row>
    <row r="100" spans="1:12" ht="15.75" x14ac:dyDescent="0.25">
      <c r="A100" s="40"/>
      <c r="B100" s="41"/>
      <c r="C100" s="8"/>
      <c r="D100" s="8" t="s">
        <v>237</v>
      </c>
      <c r="E100" s="41" t="s">
        <v>93</v>
      </c>
      <c r="F100" s="8"/>
      <c r="G100" s="7"/>
      <c r="H100" s="8"/>
      <c r="I100" s="8"/>
      <c r="J100" s="25">
        <v>3405600</v>
      </c>
      <c r="K100" s="22"/>
      <c r="L100" s="36">
        <f>L101+L102</f>
        <v>5721408</v>
      </c>
    </row>
    <row r="101" spans="1:12" ht="15.75" x14ac:dyDescent="0.25">
      <c r="A101" s="40"/>
      <c r="B101" s="41"/>
      <c r="C101" s="8" t="s">
        <v>10</v>
      </c>
      <c r="D101" s="8" t="s">
        <v>115</v>
      </c>
      <c r="E101" s="41"/>
      <c r="F101" s="8">
        <v>2</v>
      </c>
      <c r="G101" s="7" t="s">
        <v>13</v>
      </c>
      <c r="H101" s="8" t="s">
        <v>13</v>
      </c>
      <c r="I101" s="8" t="s">
        <v>13</v>
      </c>
      <c r="J101" s="25">
        <v>1702800</v>
      </c>
      <c r="K101" s="22">
        <v>1.68</v>
      </c>
      <c r="L101" s="36">
        <f t="shared" si="3"/>
        <v>2860704</v>
      </c>
    </row>
    <row r="102" spans="1:12" ht="15.75" x14ac:dyDescent="0.25">
      <c r="A102" s="40"/>
      <c r="B102" s="41"/>
      <c r="C102" s="8" t="s">
        <v>10</v>
      </c>
      <c r="D102" s="8" t="s">
        <v>116</v>
      </c>
      <c r="E102" s="41"/>
      <c r="F102" s="8">
        <v>4</v>
      </c>
      <c r="G102" s="7" t="s">
        <v>13</v>
      </c>
      <c r="H102" s="8" t="s">
        <v>13</v>
      </c>
      <c r="I102" s="8" t="s">
        <v>13</v>
      </c>
      <c r="J102" s="25">
        <v>1702800</v>
      </c>
      <c r="K102" s="22">
        <v>1.68</v>
      </c>
      <c r="L102" s="36">
        <f t="shared" si="3"/>
        <v>2860704</v>
      </c>
    </row>
    <row r="103" spans="1:12" ht="15.75" x14ac:dyDescent="0.25">
      <c r="A103" s="40">
        <v>13</v>
      </c>
      <c r="B103" s="41" t="s">
        <v>117</v>
      </c>
      <c r="C103" s="8"/>
      <c r="D103" s="3" t="s">
        <v>236</v>
      </c>
      <c r="E103" s="8"/>
      <c r="F103" s="8"/>
      <c r="G103" s="4"/>
      <c r="H103" s="3"/>
      <c r="I103" s="3"/>
      <c r="J103" s="24" t="s">
        <v>118</v>
      </c>
      <c r="K103" s="22"/>
      <c r="L103" s="35">
        <f>SUM(L104:L105)</f>
        <v>12221529.6</v>
      </c>
    </row>
    <row r="104" spans="1:12" ht="15.75" x14ac:dyDescent="0.25">
      <c r="A104" s="40"/>
      <c r="B104" s="41"/>
      <c r="C104" s="8" t="s">
        <v>10</v>
      </c>
      <c r="D104" s="8" t="s">
        <v>119</v>
      </c>
      <c r="E104" s="8" t="s">
        <v>48</v>
      </c>
      <c r="F104" s="8">
        <v>1</v>
      </c>
      <c r="G104" s="7" t="s">
        <v>16</v>
      </c>
      <c r="H104" s="8" t="s">
        <v>16</v>
      </c>
      <c r="I104" s="8" t="s">
        <v>16</v>
      </c>
      <c r="J104" s="25">
        <v>717900</v>
      </c>
      <c r="K104" s="22">
        <v>1.68</v>
      </c>
      <c r="L104" s="36">
        <f t="shared" si="3"/>
        <v>1206072</v>
      </c>
    </row>
    <row r="105" spans="1:12" ht="15.75" x14ac:dyDescent="0.25">
      <c r="A105" s="40"/>
      <c r="B105" s="41"/>
      <c r="C105" s="8"/>
      <c r="D105" s="8" t="s">
        <v>237</v>
      </c>
      <c r="E105" s="41" t="s">
        <v>12</v>
      </c>
      <c r="F105" s="8"/>
      <c r="G105" s="7"/>
      <c r="H105" s="8"/>
      <c r="I105" s="8"/>
      <c r="J105" s="25" t="s">
        <v>120</v>
      </c>
      <c r="K105" s="22"/>
      <c r="L105" s="36">
        <f>SUM(L106:L113)</f>
        <v>11015457.6</v>
      </c>
    </row>
    <row r="106" spans="1:12" ht="15.75" x14ac:dyDescent="0.25">
      <c r="A106" s="40"/>
      <c r="B106" s="41"/>
      <c r="C106" s="8" t="s">
        <v>10</v>
      </c>
      <c r="D106" s="8" t="s">
        <v>121</v>
      </c>
      <c r="E106" s="41"/>
      <c r="F106" s="8">
        <v>0</v>
      </c>
      <c r="G106" s="7" t="s">
        <v>16</v>
      </c>
      <c r="H106" s="8" t="s">
        <v>13</v>
      </c>
      <c r="I106" s="8" t="s">
        <v>16</v>
      </c>
      <c r="J106" s="25">
        <v>717900</v>
      </c>
      <c r="K106" s="22">
        <v>1.68</v>
      </c>
      <c r="L106" s="36">
        <f t="shared" si="3"/>
        <v>1206072</v>
      </c>
    </row>
    <row r="107" spans="1:12" ht="15.75" x14ac:dyDescent="0.25">
      <c r="A107" s="40"/>
      <c r="B107" s="41"/>
      <c r="C107" s="8" t="s">
        <v>10</v>
      </c>
      <c r="D107" s="8" t="s">
        <v>122</v>
      </c>
      <c r="E107" s="41"/>
      <c r="F107" s="8">
        <v>1</v>
      </c>
      <c r="G107" s="7" t="s">
        <v>16</v>
      </c>
      <c r="H107" s="8" t="s">
        <v>13</v>
      </c>
      <c r="I107" s="8" t="s">
        <v>16</v>
      </c>
      <c r="J107" s="25">
        <v>861480</v>
      </c>
      <c r="K107" s="22">
        <v>1.68</v>
      </c>
      <c r="L107" s="36">
        <f t="shared" si="3"/>
        <v>1447286.4</v>
      </c>
    </row>
    <row r="108" spans="1:12" ht="15.75" x14ac:dyDescent="0.25">
      <c r="A108" s="40"/>
      <c r="B108" s="41"/>
      <c r="C108" s="8" t="s">
        <v>10</v>
      </c>
      <c r="D108" s="8" t="s">
        <v>123</v>
      </c>
      <c r="E108" s="41"/>
      <c r="F108" s="8">
        <v>1</v>
      </c>
      <c r="G108" s="7" t="s">
        <v>16</v>
      </c>
      <c r="H108" s="8" t="s">
        <v>13</v>
      </c>
      <c r="I108" s="8" t="s">
        <v>16</v>
      </c>
      <c r="J108" s="25">
        <v>861480</v>
      </c>
      <c r="K108" s="22">
        <v>1.68</v>
      </c>
      <c r="L108" s="36">
        <f t="shared" si="3"/>
        <v>1447286.4</v>
      </c>
    </row>
    <row r="109" spans="1:12" ht="15.75" x14ac:dyDescent="0.25">
      <c r="A109" s="40"/>
      <c r="B109" s="41"/>
      <c r="C109" s="8" t="s">
        <v>10</v>
      </c>
      <c r="D109" s="8" t="s">
        <v>124</v>
      </c>
      <c r="E109" s="41"/>
      <c r="F109" s="8">
        <v>0</v>
      </c>
      <c r="G109" s="7" t="s">
        <v>16</v>
      </c>
      <c r="H109" s="8" t="s">
        <v>13</v>
      </c>
      <c r="I109" s="8" t="s">
        <v>16</v>
      </c>
      <c r="J109" s="25">
        <v>717900</v>
      </c>
      <c r="K109" s="22">
        <v>1.68</v>
      </c>
      <c r="L109" s="36">
        <f t="shared" si="3"/>
        <v>1206072</v>
      </c>
    </row>
    <row r="110" spans="1:12" ht="15.75" x14ac:dyDescent="0.25">
      <c r="A110" s="40"/>
      <c r="B110" s="41"/>
      <c r="C110" s="8" t="s">
        <v>10</v>
      </c>
      <c r="D110" s="8" t="s">
        <v>125</v>
      </c>
      <c r="E110" s="41"/>
      <c r="F110" s="8">
        <v>0</v>
      </c>
      <c r="G110" s="7" t="s">
        <v>16</v>
      </c>
      <c r="H110" s="8" t="s">
        <v>13</v>
      </c>
      <c r="I110" s="8" t="s">
        <v>16</v>
      </c>
      <c r="J110" s="25">
        <v>717900</v>
      </c>
      <c r="K110" s="22">
        <v>1.68</v>
      </c>
      <c r="L110" s="36">
        <f t="shared" si="3"/>
        <v>1206072</v>
      </c>
    </row>
    <row r="111" spans="1:12" ht="15.75" x14ac:dyDescent="0.25">
      <c r="A111" s="40"/>
      <c r="B111" s="41"/>
      <c r="C111" s="8" t="s">
        <v>10</v>
      </c>
      <c r="D111" s="8" t="s">
        <v>126</v>
      </c>
      <c r="E111" s="41"/>
      <c r="F111" s="8">
        <v>1</v>
      </c>
      <c r="G111" s="7" t="s">
        <v>16</v>
      </c>
      <c r="H111" s="8" t="s">
        <v>13</v>
      </c>
      <c r="I111" s="8" t="s">
        <v>16</v>
      </c>
      <c r="J111" s="25">
        <v>861480</v>
      </c>
      <c r="K111" s="22">
        <v>1.68</v>
      </c>
      <c r="L111" s="36">
        <f t="shared" si="3"/>
        <v>1447286.4</v>
      </c>
    </row>
    <row r="112" spans="1:12" ht="15.75" x14ac:dyDescent="0.25">
      <c r="A112" s="40"/>
      <c r="B112" s="41"/>
      <c r="C112" s="8" t="s">
        <v>10</v>
      </c>
      <c r="D112" s="8" t="s">
        <v>127</v>
      </c>
      <c r="E112" s="41"/>
      <c r="F112" s="8">
        <v>1</v>
      </c>
      <c r="G112" s="7" t="s">
        <v>16</v>
      </c>
      <c r="H112" s="8" t="s">
        <v>13</v>
      </c>
      <c r="I112" s="8" t="s">
        <v>16</v>
      </c>
      <c r="J112" s="25">
        <v>861480</v>
      </c>
      <c r="K112" s="22">
        <v>1.68</v>
      </c>
      <c r="L112" s="36">
        <f t="shared" si="3"/>
        <v>1447286.4</v>
      </c>
    </row>
    <row r="113" spans="1:12" ht="15.75" x14ac:dyDescent="0.25">
      <c r="A113" s="40"/>
      <c r="B113" s="41"/>
      <c r="C113" s="8" t="s">
        <v>10</v>
      </c>
      <c r="D113" s="8" t="s">
        <v>128</v>
      </c>
      <c r="E113" s="41"/>
      <c r="F113" s="8">
        <v>2</v>
      </c>
      <c r="G113" s="7" t="s">
        <v>13</v>
      </c>
      <c r="H113" s="8" t="s">
        <v>13</v>
      </c>
      <c r="I113" s="8" t="s">
        <v>13</v>
      </c>
      <c r="J113" s="25">
        <v>957200</v>
      </c>
      <c r="K113" s="22">
        <v>1.68</v>
      </c>
      <c r="L113" s="36">
        <f t="shared" si="3"/>
        <v>1608096</v>
      </c>
    </row>
    <row r="114" spans="1:12" ht="15.75" x14ac:dyDescent="0.25">
      <c r="A114" s="40">
        <v>14</v>
      </c>
      <c r="B114" s="41" t="s">
        <v>129</v>
      </c>
      <c r="C114" s="8"/>
      <c r="D114" s="8" t="s">
        <v>237</v>
      </c>
      <c r="E114" s="41" t="s">
        <v>12</v>
      </c>
      <c r="F114" s="8"/>
      <c r="G114" s="7"/>
      <c r="H114" s="8"/>
      <c r="I114" s="8"/>
      <c r="J114" s="24" t="s">
        <v>130</v>
      </c>
      <c r="K114" s="22"/>
      <c r="L114" s="35">
        <f>SUM(L115:L120)</f>
        <v>7236432</v>
      </c>
    </row>
    <row r="115" spans="1:12" ht="15.75" x14ac:dyDescent="0.25">
      <c r="A115" s="40"/>
      <c r="B115" s="41"/>
      <c r="C115" s="8" t="s">
        <v>10</v>
      </c>
      <c r="D115" s="8" t="s">
        <v>131</v>
      </c>
      <c r="E115" s="41"/>
      <c r="F115" s="8">
        <v>1</v>
      </c>
      <c r="G115" s="7" t="s">
        <v>16</v>
      </c>
      <c r="H115" s="8" t="s">
        <v>13</v>
      </c>
      <c r="I115" s="8" t="s">
        <v>16</v>
      </c>
      <c r="J115" s="25">
        <v>861480</v>
      </c>
      <c r="K115" s="22">
        <v>1.4</v>
      </c>
      <c r="L115" s="36">
        <f t="shared" si="3"/>
        <v>1206072</v>
      </c>
    </row>
    <row r="116" spans="1:12" ht="15.75" x14ac:dyDescent="0.25">
      <c r="A116" s="40"/>
      <c r="B116" s="41"/>
      <c r="C116" s="8" t="s">
        <v>10</v>
      </c>
      <c r="D116" s="8" t="s">
        <v>132</v>
      </c>
      <c r="E116" s="41"/>
      <c r="F116" s="8">
        <v>1</v>
      </c>
      <c r="G116" s="7" t="s">
        <v>16</v>
      </c>
      <c r="H116" s="8" t="s">
        <v>13</v>
      </c>
      <c r="I116" s="8" t="s">
        <v>16</v>
      </c>
      <c r="J116" s="25">
        <v>861480</v>
      </c>
      <c r="K116" s="22">
        <v>1.4</v>
      </c>
      <c r="L116" s="36">
        <f t="shared" si="3"/>
        <v>1206072</v>
      </c>
    </row>
    <row r="117" spans="1:12" ht="15.75" x14ac:dyDescent="0.25">
      <c r="A117" s="40"/>
      <c r="B117" s="41"/>
      <c r="C117" s="8" t="s">
        <v>10</v>
      </c>
      <c r="D117" s="8" t="s">
        <v>133</v>
      </c>
      <c r="E117" s="41"/>
      <c r="F117" s="8">
        <v>1</v>
      </c>
      <c r="G117" s="7" t="s">
        <v>16</v>
      </c>
      <c r="H117" s="8" t="s">
        <v>13</v>
      </c>
      <c r="I117" s="8" t="s">
        <v>16</v>
      </c>
      <c r="J117" s="25">
        <v>861480</v>
      </c>
      <c r="K117" s="22">
        <v>1.4</v>
      </c>
      <c r="L117" s="36">
        <f t="shared" si="3"/>
        <v>1206072</v>
      </c>
    </row>
    <row r="118" spans="1:12" ht="15.75" x14ac:dyDescent="0.25">
      <c r="A118" s="40"/>
      <c r="B118" s="41"/>
      <c r="C118" s="8" t="s">
        <v>10</v>
      </c>
      <c r="D118" s="8" t="s">
        <v>134</v>
      </c>
      <c r="E118" s="41"/>
      <c r="F118" s="8">
        <v>1</v>
      </c>
      <c r="G118" s="7" t="s">
        <v>16</v>
      </c>
      <c r="H118" s="8" t="s">
        <v>13</v>
      </c>
      <c r="I118" s="8" t="s">
        <v>16</v>
      </c>
      <c r="J118" s="25">
        <v>861480</v>
      </c>
      <c r="K118" s="22">
        <v>1.4</v>
      </c>
      <c r="L118" s="36">
        <f t="shared" si="3"/>
        <v>1206072</v>
      </c>
    </row>
    <row r="119" spans="1:12" ht="15.75" x14ac:dyDescent="0.25">
      <c r="A119" s="40"/>
      <c r="B119" s="41"/>
      <c r="C119" s="8" t="s">
        <v>10</v>
      </c>
      <c r="D119" s="8" t="s">
        <v>135</v>
      </c>
      <c r="E119" s="41"/>
      <c r="F119" s="8">
        <v>1</v>
      </c>
      <c r="G119" s="7" t="s">
        <v>16</v>
      </c>
      <c r="H119" s="8" t="s">
        <v>13</v>
      </c>
      <c r="I119" s="8" t="s">
        <v>16</v>
      </c>
      <c r="J119" s="25">
        <v>861480</v>
      </c>
      <c r="K119" s="22">
        <v>1.4</v>
      </c>
      <c r="L119" s="36">
        <f t="shared" si="3"/>
        <v>1206072</v>
      </c>
    </row>
    <row r="120" spans="1:12" ht="15.75" x14ac:dyDescent="0.25">
      <c r="A120" s="40"/>
      <c r="B120" s="41"/>
      <c r="C120" s="8" t="s">
        <v>10</v>
      </c>
      <c r="D120" s="8" t="s">
        <v>136</v>
      </c>
      <c r="E120" s="41"/>
      <c r="F120" s="8">
        <v>1</v>
      </c>
      <c r="G120" s="7" t="s">
        <v>16</v>
      </c>
      <c r="H120" s="8" t="s">
        <v>13</v>
      </c>
      <c r="I120" s="8" t="s">
        <v>16</v>
      </c>
      <c r="J120" s="25">
        <v>861480</v>
      </c>
      <c r="K120" s="22">
        <v>1.4</v>
      </c>
      <c r="L120" s="36">
        <f t="shared" si="3"/>
        <v>1206072</v>
      </c>
    </row>
    <row r="121" spans="1:12" ht="15.75" x14ac:dyDescent="0.25">
      <c r="A121" s="40">
        <v>15</v>
      </c>
      <c r="B121" s="41" t="s">
        <v>137</v>
      </c>
      <c r="C121" s="8"/>
      <c r="D121" s="3" t="s">
        <v>237</v>
      </c>
      <c r="E121" s="8"/>
      <c r="F121" s="8"/>
      <c r="G121" s="4"/>
      <c r="H121" s="3"/>
      <c r="I121" s="3"/>
      <c r="J121" s="24" t="s">
        <v>138</v>
      </c>
      <c r="K121" s="22"/>
      <c r="L121" s="35">
        <f>L122+L126</f>
        <v>17769460.800000001</v>
      </c>
    </row>
    <row r="122" spans="1:12" ht="15.75" x14ac:dyDescent="0.25">
      <c r="A122" s="40"/>
      <c r="B122" s="41"/>
      <c r="C122" s="8"/>
      <c r="D122" s="8" t="s">
        <v>237</v>
      </c>
      <c r="E122" s="41" t="s">
        <v>48</v>
      </c>
      <c r="F122" s="8"/>
      <c r="G122" s="7"/>
      <c r="H122" s="8"/>
      <c r="I122" s="8"/>
      <c r="J122" s="25">
        <v>1435800</v>
      </c>
      <c r="K122" s="22"/>
      <c r="L122" s="36">
        <f>SUM(L123:L125)</f>
        <v>2412144</v>
      </c>
    </row>
    <row r="123" spans="1:12" ht="15.75" x14ac:dyDescent="0.25">
      <c r="A123" s="40"/>
      <c r="B123" s="41"/>
      <c r="C123" s="8" t="s">
        <v>10</v>
      </c>
      <c r="D123" s="8" t="s">
        <v>139</v>
      </c>
      <c r="E123" s="41"/>
      <c r="F123" s="8">
        <v>0</v>
      </c>
      <c r="G123" s="7" t="s">
        <v>16</v>
      </c>
      <c r="H123" s="8" t="s">
        <v>16</v>
      </c>
      <c r="I123" s="8" t="s">
        <v>16</v>
      </c>
      <c r="J123" s="25">
        <v>478600</v>
      </c>
      <c r="K123" s="22">
        <v>1.68</v>
      </c>
      <c r="L123" s="36">
        <f t="shared" ref="L123:L186" si="4">K123*J123</f>
        <v>804048</v>
      </c>
    </row>
    <row r="124" spans="1:12" ht="15.75" x14ac:dyDescent="0.25">
      <c r="A124" s="40"/>
      <c r="B124" s="41"/>
      <c r="C124" s="8" t="s">
        <v>10</v>
      </c>
      <c r="D124" s="8" t="s">
        <v>140</v>
      </c>
      <c r="E124" s="41"/>
      <c r="F124" s="8">
        <v>0</v>
      </c>
      <c r="G124" s="7" t="s">
        <v>16</v>
      </c>
      <c r="H124" s="8" t="s">
        <v>16</v>
      </c>
      <c r="I124" s="8" t="s">
        <v>16</v>
      </c>
      <c r="J124" s="25">
        <v>478600</v>
      </c>
      <c r="K124" s="22">
        <v>1.68</v>
      </c>
      <c r="L124" s="36">
        <f t="shared" si="4"/>
        <v>804048</v>
      </c>
    </row>
    <row r="125" spans="1:12" ht="15.75" x14ac:dyDescent="0.25">
      <c r="A125" s="40"/>
      <c r="B125" s="41"/>
      <c r="C125" s="8" t="s">
        <v>10</v>
      </c>
      <c r="D125" s="8" t="s">
        <v>141</v>
      </c>
      <c r="E125" s="41"/>
      <c r="F125" s="8">
        <v>0</v>
      </c>
      <c r="G125" s="7" t="s">
        <v>16</v>
      </c>
      <c r="H125" s="8" t="s">
        <v>16</v>
      </c>
      <c r="I125" s="8" t="s">
        <v>16</v>
      </c>
      <c r="J125" s="25">
        <v>478600</v>
      </c>
      <c r="K125" s="22">
        <v>1.68</v>
      </c>
      <c r="L125" s="36">
        <f t="shared" si="4"/>
        <v>804048</v>
      </c>
    </row>
    <row r="126" spans="1:12" ht="15.75" x14ac:dyDescent="0.25">
      <c r="A126" s="40"/>
      <c r="B126" s="41"/>
      <c r="C126" s="8"/>
      <c r="D126" s="8" t="s">
        <v>237</v>
      </c>
      <c r="E126" s="41" t="s">
        <v>12</v>
      </c>
      <c r="F126" s="8"/>
      <c r="G126" s="7"/>
      <c r="H126" s="8"/>
      <c r="I126" s="8"/>
      <c r="J126" s="25" t="s">
        <v>142</v>
      </c>
      <c r="K126" s="22"/>
      <c r="L126" s="36">
        <f>SUM(L127:L137)</f>
        <v>15357316.800000001</v>
      </c>
    </row>
    <row r="127" spans="1:12" ht="15.75" x14ac:dyDescent="0.25">
      <c r="A127" s="40"/>
      <c r="B127" s="41"/>
      <c r="C127" s="8" t="s">
        <v>10</v>
      </c>
      <c r="D127" s="8" t="s">
        <v>143</v>
      </c>
      <c r="E127" s="41"/>
      <c r="F127" s="8">
        <v>0</v>
      </c>
      <c r="G127" s="7" t="s">
        <v>16</v>
      </c>
      <c r="H127" s="8" t="s">
        <v>13</v>
      </c>
      <c r="I127" s="8" t="s">
        <v>16</v>
      </c>
      <c r="J127" s="25">
        <v>717900</v>
      </c>
      <c r="K127" s="22">
        <v>1.68</v>
      </c>
      <c r="L127" s="36">
        <f t="shared" si="4"/>
        <v>1206072</v>
      </c>
    </row>
    <row r="128" spans="1:12" ht="15.75" x14ac:dyDescent="0.25">
      <c r="A128" s="40"/>
      <c r="B128" s="41"/>
      <c r="C128" s="8" t="s">
        <v>10</v>
      </c>
      <c r="D128" s="8" t="s">
        <v>144</v>
      </c>
      <c r="E128" s="41"/>
      <c r="F128" s="8">
        <v>0</v>
      </c>
      <c r="G128" s="7" t="s">
        <v>16</v>
      </c>
      <c r="H128" s="8" t="s">
        <v>13</v>
      </c>
      <c r="I128" s="8" t="s">
        <v>16</v>
      </c>
      <c r="J128" s="25">
        <v>717900</v>
      </c>
      <c r="K128" s="22">
        <v>1.68</v>
      </c>
      <c r="L128" s="36">
        <f t="shared" si="4"/>
        <v>1206072</v>
      </c>
    </row>
    <row r="129" spans="1:12" ht="15.75" x14ac:dyDescent="0.25">
      <c r="A129" s="40"/>
      <c r="B129" s="41"/>
      <c r="C129" s="8" t="s">
        <v>10</v>
      </c>
      <c r="D129" s="8" t="s">
        <v>145</v>
      </c>
      <c r="E129" s="41"/>
      <c r="F129" s="8">
        <v>1</v>
      </c>
      <c r="G129" s="7" t="s">
        <v>16</v>
      </c>
      <c r="H129" s="8" t="s">
        <v>13</v>
      </c>
      <c r="I129" s="8" t="s">
        <v>16</v>
      </c>
      <c r="J129" s="25">
        <v>861480</v>
      </c>
      <c r="K129" s="22">
        <v>1.68</v>
      </c>
      <c r="L129" s="36">
        <f t="shared" si="4"/>
        <v>1447286.4</v>
      </c>
    </row>
    <row r="130" spans="1:12" ht="15.75" x14ac:dyDescent="0.25">
      <c r="A130" s="40"/>
      <c r="B130" s="41"/>
      <c r="C130" s="8" t="s">
        <v>10</v>
      </c>
      <c r="D130" s="8" t="s">
        <v>146</v>
      </c>
      <c r="E130" s="41"/>
      <c r="F130" s="8">
        <v>1</v>
      </c>
      <c r="G130" s="7" t="s">
        <v>16</v>
      </c>
      <c r="H130" s="8" t="s">
        <v>13</v>
      </c>
      <c r="I130" s="8" t="s">
        <v>16</v>
      </c>
      <c r="J130" s="25">
        <v>861480</v>
      </c>
      <c r="K130" s="22">
        <v>1.68</v>
      </c>
      <c r="L130" s="36">
        <f t="shared" si="4"/>
        <v>1447286.4</v>
      </c>
    </row>
    <row r="131" spans="1:12" ht="15.75" x14ac:dyDescent="0.25">
      <c r="A131" s="40"/>
      <c r="B131" s="41"/>
      <c r="C131" s="8" t="s">
        <v>10</v>
      </c>
      <c r="D131" s="8" t="s">
        <v>147</v>
      </c>
      <c r="E131" s="41"/>
      <c r="F131" s="8">
        <v>3</v>
      </c>
      <c r="G131" s="7" t="s">
        <v>13</v>
      </c>
      <c r="H131" s="8" t="s">
        <v>13</v>
      </c>
      <c r="I131" s="8" t="s">
        <v>13</v>
      </c>
      <c r="J131" s="25">
        <v>957200</v>
      </c>
      <c r="K131" s="22">
        <v>1.68</v>
      </c>
      <c r="L131" s="36">
        <f t="shared" si="4"/>
        <v>1608096</v>
      </c>
    </row>
    <row r="132" spans="1:12" ht="15.75" x14ac:dyDescent="0.25">
      <c r="A132" s="40"/>
      <c r="B132" s="41"/>
      <c r="C132" s="8" t="s">
        <v>10</v>
      </c>
      <c r="D132" s="8" t="s">
        <v>148</v>
      </c>
      <c r="E132" s="41"/>
      <c r="F132" s="8">
        <v>1</v>
      </c>
      <c r="G132" s="7" t="s">
        <v>16</v>
      </c>
      <c r="H132" s="8" t="s">
        <v>13</v>
      </c>
      <c r="I132" s="8" t="s">
        <v>16</v>
      </c>
      <c r="J132" s="25">
        <v>861480</v>
      </c>
      <c r="K132" s="22">
        <v>1.68</v>
      </c>
      <c r="L132" s="36">
        <f t="shared" si="4"/>
        <v>1447286.4</v>
      </c>
    </row>
    <row r="133" spans="1:12" ht="15.75" x14ac:dyDescent="0.25">
      <c r="A133" s="40"/>
      <c r="B133" s="41"/>
      <c r="C133" s="8" t="s">
        <v>10</v>
      </c>
      <c r="D133" s="8" t="s">
        <v>149</v>
      </c>
      <c r="E133" s="41"/>
      <c r="F133" s="8">
        <v>1</v>
      </c>
      <c r="G133" s="7" t="s">
        <v>16</v>
      </c>
      <c r="H133" s="8" t="s">
        <v>13</v>
      </c>
      <c r="I133" s="8" t="s">
        <v>16</v>
      </c>
      <c r="J133" s="25">
        <v>861480</v>
      </c>
      <c r="K133" s="22">
        <v>1.68</v>
      </c>
      <c r="L133" s="36">
        <f t="shared" si="4"/>
        <v>1447286.4</v>
      </c>
    </row>
    <row r="134" spans="1:12" ht="15.75" x14ac:dyDescent="0.25">
      <c r="A134" s="40"/>
      <c r="B134" s="41"/>
      <c r="C134" s="8" t="s">
        <v>10</v>
      </c>
      <c r="D134" s="8" t="s">
        <v>150</v>
      </c>
      <c r="E134" s="41"/>
      <c r="F134" s="8">
        <v>1</v>
      </c>
      <c r="G134" s="7" t="s">
        <v>16</v>
      </c>
      <c r="H134" s="8" t="s">
        <v>13</v>
      </c>
      <c r="I134" s="8" t="s">
        <v>16</v>
      </c>
      <c r="J134" s="25">
        <v>861480</v>
      </c>
      <c r="K134" s="22">
        <v>1.68</v>
      </c>
      <c r="L134" s="36">
        <f t="shared" si="4"/>
        <v>1447286.4</v>
      </c>
    </row>
    <row r="135" spans="1:12" ht="15.75" x14ac:dyDescent="0.25">
      <c r="A135" s="40"/>
      <c r="B135" s="41"/>
      <c r="C135" s="8" t="s">
        <v>10</v>
      </c>
      <c r="D135" s="8" t="s">
        <v>151</v>
      </c>
      <c r="E135" s="41"/>
      <c r="F135" s="8">
        <v>0</v>
      </c>
      <c r="G135" s="7" t="s">
        <v>16</v>
      </c>
      <c r="H135" s="8" t="s">
        <v>13</v>
      </c>
      <c r="I135" s="8" t="s">
        <v>16</v>
      </c>
      <c r="J135" s="25">
        <v>717900</v>
      </c>
      <c r="K135" s="22">
        <v>1.68</v>
      </c>
      <c r="L135" s="36">
        <f t="shared" si="4"/>
        <v>1206072</v>
      </c>
    </row>
    <row r="136" spans="1:12" ht="15.75" x14ac:dyDescent="0.25">
      <c r="A136" s="40"/>
      <c r="B136" s="41"/>
      <c r="C136" s="8" t="s">
        <v>10</v>
      </c>
      <c r="D136" s="8" t="s">
        <v>152</v>
      </c>
      <c r="E136" s="41"/>
      <c r="F136" s="8">
        <v>1</v>
      </c>
      <c r="G136" s="7" t="s">
        <v>16</v>
      </c>
      <c r="H136" s="8" t="s">
        <v>13</v>
      </c>
      <c r="I136" s="8" t="s">
        <v>16</v>
      </c>
      <c r="J136" s="25">
        <v>861480</v>
      </c>
      <c r="K136" s="22">
        <v>1.68</v>
      </c>
      <c r="L136" s="36">
        <f t="shared" si="4"/>
        <v>1447286.4</v>
      </c>
    </row>
    <row r="137" spans="1:12" ht="15.75" x14ac:dyDescent="0.25">
      <c r="A137" s="40"/>
      <c r="B137" s="41"/>
      <c r="C137" s="8" t="s">
        <v>10</v>
      </c>
      <c r="D137" s="8" t="s">
        <v>153</v>
      </c>
      <c r="E137" s="41"/>
      <c r="F137" s="8">
        <v>1</v>
      </c>
      <c r="G137" s="7" t="s">
        <v>16</v>
      </c>
      <c r="H137" s="8" t="s">
        <v>13</v>
      </c>
      <c r="I137" s="8" t="s">
        <v>16</v>
      </c>
      <c r="J137" s="25">
        <v>861480</v>
      </c>
      <c r="K137" s="22">
        <v>1.68</v>
      </c>
      <c r="L137" s="36">
        <f t="shared" si="4"/>
        <v>1447286.4</v>
      </c>
    </row>
    <row r="138" spans="1:12" ht="15.75" x14ac:dyDescent="0.25">
      <c r="A138" s="40">
        <v>16</v>
      </c>
      <c r="B138" s="41" t="s">
        <v>154</v>
      </c>
      <c r="C138" s="8"/>
      <c r="D138" s="3" t="s">
        <v>238</v>
      </c>
      <c r="E138" s="8"/>
      <c r="F138" s="8"/>
      <c r="G138" s="4"/>
      <c r="H138" s="3"/>
      <c r="I138" s="3"/>
      <c r="J138" s="24" t="s">
        <v>155</v>
      </c>
      <c r="K138" s="22"/>
      <c r="L138" s="35">
        <f>L139+L140</f>
        <v>19163144</v>
      </c>
    </row>
    <row r="139" spans="1:12" ht="15.75" x14ac:dyDescent="0.25">
      <c r="A139" s="40"/>
      <c r="B139" s="41"/>
      <c r="C139" s="8" t="s">
        <v>10</v>
      </c>
      <c r="D139" s="8" t="s">
        <v>156</v>
      </c>
      <c r="E139" s="8" t="s">
        <v>48</v>
      </c>
      <c r="F139" s="8">
        <v>0</v>
      </c>
      <c r="G139" s="7" t="s">
        <v>16</v>
      </c>
      <c r="H139" s="8" t="s">
        <v>16</v>
      </c>
      <c r="I139" s="8" t="s">
        <v>16</v>
      </c>
      <c r="J139" s="25">
        <v>478600</v>
      </c>
      <c r="K139" s="22">
        <v>1.4</v>
      </c>
      <c r="L139" s="36">
        <f t="shared" si="4"/>
        <v>670040</v>
      </c>
    </row>
    <row r="140" spans="1:12" ht="15.75" x14ac:dyDescent="0.25">
      <c r="A140" s="40"/>
      <c r="B140" s="41"/>
      <c r="C140" s="8"/>
      <c r="D140" s="8" t="s">
        <v>237</v>
      </c>
      <c r="E140" s="41" t="s">
        <v>12</v>
      </c>
      <c r="F140" s="8"/>
      <c r="G140" s="7"/>
      <c r="H140" s="8"/>
      <c r="I140" s="8"/>
      <c r="J140" s="25" t="s">
        <v>157</v>
      </c>
      <c r="K140" s="22"/>
      <c r="L140" s="36">
        <f>SUM(L141:L155)</f>
        <v>18493104</v>
      </c>
    </row>
    <row r="141" spans="1:12" ht="15.75" x14ac:dyDescent="0.25">
      <c r="A141" s="40"/>
      <c r="B141" s="41"/>
      <c r="C141" s="8" t="s">
        <v>10</v>
      </c>
      <c r="D141" s="8" t="s">
        <v>158</v>
      </c>
      <c r="E141" s="41"/>
      <c r="F141" s="8">
        <v>2</v>
      </c>
      <c r="G141" s="7" t="s">
        <v>13</v>
      </c>
      <c r="H141" s="8" t="s">
        <v>13</v>
      </c>
      <c r="I141" s="8" t="s">
        <v>13</v>
      </c>
      <c r="J141" s="25">
        <v>957200</v>
      </c>
      <c r="K141" s="22">
        <v>1.4</v>
      </c>
      <c r="L141" s="36">
        <f t="shared" si="4"/>
        <v>1340080</v>
      </c>
    </row>
    <row r="142" spans="1:12" ht="15.75" x14ac:dyDescent="0.25">
      <c r="A142" s="40"/>
      <c r="B142" s="41"/>
      <c r="C142" s="8" t="s">
        <v>10</v>
      </c>
      <c r="D142" s="8" t="s">
        <v>159</v>
      </c>
      <c r="E142" s="41"/>
      <c r="F142" s="8">
        <v>3</v>
      </c>
      <c r="G142" s="7" t="s">
        <v>13</v>
      </c>
      <c r="H142" s="8" t="s">
        <v>13</v>
      </c>
      <c r="I142" s="8" t="s">
        <v>13</v>
      </c>
      <c r="J142" s="25">
        <v>957200</v>
      </c>
      <c r="K142" s="22">
        <v>1.4</v>
      </c>
      <c r="L142" s="36">
        <f t="shared" si="4"/>
        <v>1340080</v>
      </c>
    </row>
    <row r="143" spans="1:12" ht="15.75" x14ac:dyDescent="0.25">
      <c r="A143" s="40"/>
      <c r="B143" s="41"/>
      <c r="C143" s="8" t="s">
        <v>10</v>
      </c>
      <c r="D143" s="8" t="s">
        <v>160</v>
      </c>
      <c r="E143" s="41"/>
      <c r="F143" s="8">
        <v>0</v>
      </c>
      <c r="G143" s="7" t="s">
        <v>16</v>
      </c>
      <c r="H143" s="8" t="s">
        <v>13</v>
      </c>
      <c r="I143" s="8" t="s">
        <v>16</v>
      </c>
      <c r="J143" s="25">
        <v>717900</v>
      </c>
      <c r="K143" s="22">
        <v>1.4</v>
      </c>
      <c r="L143" s="36">
        <f t="shared" si="4"/>
        <v>1005059.9999999999</v>
      </c>
    </row>
    <row r="144" spans="1:12" ht="15.75" x14ac:dyDescent="0.25">
      <c r="A144" s="40"/>
      <c r="B144" s="41"/>
      <c r="C144" s="8" t="s">
        <v>10</v>
      </c>
      <c r="D144" s="8" t="s">
        <v>161</v>
      </c>
      <c r="E144" s="41"/>
      <c r="F144" s="8">
        <v>1</v>
      </c>
      <c r="G144" s="7" t="s">
        <v>16</v>
      </c>
      <c r="H144" s="8" t="s">
        <v>13</v>
      </c>
      <c r="I144" s="8" t="s">
        <v>16</v>
      </c>
      <c r="J144" s="25">
        <v>861480</v>
      </c>
      <c r="K144" s="22">
        <v>1.4</v>
      </c>
      <c r="L144" s="36">
        <f t="shared" si="4"/>
        <v>1206072</v>
      </c>
    </row>
    <row r="145" spans="1:13" ht="15.75" x14ac:dyDescent="0.25">
      <c r="A145" s="40"/>
      <c r="B145" s="41"/>
      <c r="C145" s="8" t="s">
        <v>10</v>
      </c>
      <c r="D145" s="8" t="s">
        <v>162</v>
      </c>
      <c r="E145" s="41"/>
      <c r="F145" s="8">
        <v>1</v>
      </c>
      <c r="G145" s="7" t="s">
        <v>16</v>
      </c>
      <c r="H145" s="8" t="s">
        <v>13</v>
      </c>
      <c r="I145" s="8" t="s">
        <v>16</v>
      </c>
      <c r="J145" s="25">
        <v>861480</v>
      </c>
      <c r="K145" s="22">
        <v>1.4</v>
      </c>
      <c r="L145" s="36">
        <f t="shared" si="4"/>
        <v>1206072</v>
      </c>
    </row>
    <row r="146" spans="1:13" ht="15.75" x14ac:dyDescent="0.25">
      <c r="A146" s="40"/>
      <c r="B146" s="41"/>
      <c r="C146" s="8" t="s">
        <v>10</v>
      </c>
      <c r="D146" s="8" t="s">
        <v>163</v>
      </c>
      <c r="E146" s="41"/>
      <c r="F146" s="8">
        <v>1</v>
      </c>
      <c r="G146" s="7" t="s">
        <v>16</v>
      </c>
      <c r="H146" s="8" t="s">
        <v>13</v>
      </c>
      <c r="I146" s="8" t="s">
        <v>16</v>
      </c>
      <c r="J146" s="25">
        <v>861480</v>
      </c>
      <c r="K146" s="22">
        <v>1.4</v>
      </c>
      <c r="L146" s="36">
        <f t="shared" si="4"/>
        <v>1206072</v>
      </c>
    </row>
    <row r="147" spans="1:13" ht="15.75" x14ac:dyDescent="0.25">
      <c r="A147" s="40"/>
      <c r="B147" s="41"/>
      <c r="C147" s="8" t="s">
        <v>10</v>
      </c>
      <c r="D147" s="8" t="s">
        <v>164</v>
      </c>
      <c r="E147" s="41"/>
      <c r="F147" s="8">
        <v>3</v>
      </c>
      <c r="G147" s="7" t="s">
        <v>13</v>
      </c>
      <c r="H147" s="8" t="s">
        <v>13</v>
      </c>
      <c r="I147" s="8" t="s">
        <v>13</v>
      </c>
      <c r="J147" s="25">
        <v>957200</v>
      </c>
      <c r="K147" s="22">
        <v>1.4</v>
      </c>
      <c r="L147" s="36">
        <f t="shared" si="4"/>
        <v>1340080</v>
      </c>
    </row>
    <row r="148" spans="1:13" ht="15.75" x14ac:dyDescent="0.25">
      <c r="A148" s="40"/>
      <c r="B148" s="41"/>
      <c r="C148" s="8" t="s">
        <v>10</v>
      </c>
      <c r="D148" s="8" t="s">
        <v>165</v>
      </c>
      <c r="E148" s="41"/>
      <c r="F148" s="8">
        <v>0</v>
      </c>
      <c r="G148" s="7" t="s">
        <v>16</v>
      </c>
      <c r="H148" s="8" t="s">
        <v>13</v>
      </c>
      <c r="I148" s="8" t="s">
        <v>16</v>
      </c>
      <c r="J148" s="25">
        <v>717900</v>
      </c>
      <c r="K148" s="22">
        <v>1.4</v>
      </c>
      <c r="L148" s="36">
        <f t="shared" si="4"/>
        <v>1005059.9999999999</v>
      </c>
    </row>
    <row r="149" spans="1:13" ht="15.75" x14ac:dyDescent="0.25">
      <c r="A149" s="40"/>
      <c r="B149" s="41"/>
      <c r="C149" s="8" t="s">
        <v>10</v>
      </c>
      <c r="D149" s="8" t="s">
        <v>166</v>
      </c>
      <c r="E149" s="41"/>
      <c r="F149" s="8">
        <v>3</v>
      </c>
      <c r="G149" s="7" t="s">
        <v>13</v>
      </c>
      <c r="H149" s="8" t="s">
        <v>13</v>
      </c>
      <c r="I149" s="8" t="s">
        <v>13</v>
      </c>
      <c r="J149" s="25">
        <v>957200</v>
      </c>
      <c r="K149" s="22">
        <v>1.4</v>
      </c>
      <c r="L149" s="36">
        <f t="shared" si="4"/>
        <v>1340080</v>
      </c>
    </row>
    <row r="150" spans="1:13" ht="15.75" x14ac:dyDescent="0.25">
      <c r="A150" s="40"/>
      <c r="B150" s="41"/>
      <c r="C150" s="8" t="s">
        <v>10</v>
      </c>
      <c r="D150" s="8" t="s">
        <v>167</v>
      </c>
      <c r="E150" s="41"/>
      <c r="F150" s="8">
        <v>1</v>
      </c>
      <c r="G150" s="7" t="s">
        <v>16</v>
      </c>
      <c r="H150" s="8" t="s">
        <v>13</v>
      </c>
      <c r="I150" s="8" t="s">
        <v>16</v>
      </c>
      <c r="J150" s="25">
        <v>861480</v>
      </c>
      <c r="K150" s="22">
        <v>1.4</v>
      </c>
      <c r="L150" s="36">
        <f t="shared" si="4"/>
        <v>1206072</v>
      </c>
    </row>
    <row r="151" spans="1:13" ht="15.75" x14ac:dyDescent="0.25">
      <c r="A151" s="40"/>
      <c r="B151" s="41"/>
      <c r="C151" s="8" t="s">
        <v>10</v>
      </c>
      <c r="D151" s="8" t="s">
        <v>168</v>
      </c>
      <c r="E151" s="41"/>
      <c r="F151" s="8">
        <v>3</v>
      </c>
      <c r="G151" s="7" t="s">
        <v>13</v>
      </c>
      <c r="H151" s="8" t="s">
        <v>13</v>
      </c>
      <c r="I151" s="8" t="s">
        <v>13</v>
      </c>
      <c r="J151" s="25">
        <v>957200</v>
      </c>
      <c r="K151" s="22">
        <v>1.4</v>
      </c>
      <c r="L151" s="36">
        <f t="shared" si="4"/>
        <v>1340080</v>
      </c>
    </row>
    <row r="152" spans="1:13" ht="15.75" x14ac:dyDescent="0.25">
      <c r="A152" s="40"/>
      <c r="B152" s="41"/>
      <c r="C152" s="8" t="s">
        <v>10</v>
      </c>
      <c r="D152" s="8" t="s">
        <v>169</v>
      </c>
      <c r="E152" s="41"/>
      <c r="F152" s="8">
        <v>1</v>
      </c>
      <c r="G152" s="7" t="s">
        <v>16</v>
      </c>
      <c r="H152" s="8" t="s">
        <v>13</v>
      </c>
      <c r="I152" s="8" t="s">
        <v>16</v>
      </c>
      <c r="J152" s="25">
        <v>861480</v>
      </c>
      <c r="K152" s="22">
        <v>1.4</v>
      </c>
      <c r="L152" s="36">
        <f t="shared" si="4"/>
        <v>1206072</v>
      </c>
    </row>
    <row r="153" spans="1:13" ht="15.75" x14ac:dyDescent="0.25">
      <c r="A153" s="40"/>
      <c r="B153" s="41"/>
      <c r="C153" s="8" t="s">
        <v>10</v>
      </c>
      <c r="D153" s="8" t="s">
        <v>170</v>
      </c>
      <c r="E153" s="41"/>
      <c r="F153" s="8">
        <v>1</v>
      </c>
      <c r="G153" s="7" t="s">
        <v>16</v>
      </c>
      <c r="H153" s="8" t="s">
        <v>13</v>
      </c>
      <c r="I153" s="8" t="s">
        <v>16</v>
      </c>
      <c r="J153" s="25">
        <v>861480</v>
      </c>
      <c r="K153" s="22">
        <v>1.4</v>
      </c>
      <c r="L153" s="36">
        <f t="shared" si="4"/>
        <v>1206072</v>
      </c>
    </row>
    <row r="154" spans="1:13" ht="15.75" x14ac:dyDescent="0.25">
      <c r="A154" s="40"/>
      <c r="B154" s="41"/>
      <c r="C154" s="8" t="s">
        <v>10</v>
      </c>
      <c r="D154" s="8" t="s">
        <v>171</v>
      </c>
      <c r="E154" s="41"/>
      <c r="F154" s="8">
        <v>1</v>
      </c>
      <c r="G154" s="7" t="s">
        <v>16</v>
      </c>
      <c r="H154" s="8" t="s">
        <v>13</v>
      </c>
      <c r="I154" s="8" t="s">
        <v>16</v>
      </c>
      <c r="J154" s="25">
        <v>861480</v>
      </c>
      <c r="K154" s="22">
        <v>1.4</v>
      </c>
      <c r="L154" s="36">
        <f t="shared" si="4"/>
        <v>1206072</v>
      </c>
    </row>
    <row r="155" spans="1:13" ht="15.75" x14ac:dyDescent="0.25">
      <c r="A155" s="40"/>
      <c r="B155" s="41"/>
      <c r="C155" s="8" t="s">
        <v>10</v>
      </c>
      <c r="D155" s="8" t="s">
        <v>172</v>
      </c>
      <c r="E155" s="41"/>
      <c r="F155" s="8">
        <v>3</v>
      </c>
      <c r="G155" s="7" t="s">
        <v>13</v>
      </c>
      <c r="H155" s="8" t="s">
        <v>13</v>
      </c>
      <c r="I155" s="8" t="s">
        <v>13</v>
      </c>
      <c r="J155" s="25">
        <v>957200</v>
      </c>
      <c r="K155" s="22">
        <v>1.4</v>
      </c>
      <c r="L155" s="36">
        <f t="shared" si="4"/>
        <v>1340080</v>
      </c>
    </row>
    <row r="156" spans="1:13" ht="15.75" x14ac:dyDescent="0.25">
      <c r="A156" s="40">
        <v>17</v>
      </c>
      <c r="B156" s="41" t="s">
        <v>173</v>
      </c>
      <c r="C156" s="8"/>
      <c r="D156" s="3" t="s">
        <v>237</v>
      </c>
      <c r="E156" s="8"/>
      <c r="F156" s="8"/>
      <c r="G156" s="4"/>
      <c r="H156" s="3"/>
      <c r="I156" s="3"/>
      <c r="J156" s="27">
        <f t="shared" ref="J156" si="5">J157+J162+J188</f>
        <v>26850960</v>
      </c>
      <c r="K156" s="27"/>
      <c r="L156" s="37">
        <f>L157+L162+L188</f>
        <v>37591344</v>
      </c>
      <c r="M156" s="28"/>
    </row>
    <row r="157" spans="1:13" ht="15.75" x14ac:dyDescent="0.25">
      <c r="A157" s="40"/>
      <c r="B157" s="41"/>
      <c r="C157" s="8"/>
      <c r="D157" s="8" t="s">
        <v>237</v>
      </c>
      <c r="E157" s="41" t="s">
        <v>48</v>
      </c>
      <c r="F157" s="8"/>
      <c r="G157" s="7"/>
      <c r="H157" s="8"/>
      <c r="I157" s="8"/>
      <c r="J157" s="25">
        <v>2632300</v>
      </c>
      <c r="K157" s="22"/>
      <c r="L157" s="36">
        <f>SUM(L158:L161)</f>
        <v>3685220</v>
      </c>
    </row>
    <row r="158" spans="1:13" ht="15.75" x14ac:dyDescent="0.25">
      <c r="A158" s="40"/>
      <c r="B158" s="41"/>
      <c r="C158" s="8" t="s">
        <v>10</v>
      </c>
      <c r="D158" s="8" t="s">
        <v>174</v>
      </c>
      <c r="E158" s="41"/>
      <c r="F158" s="8">
        <v>1</v>
      </c>
      <c r="G158" s="7" t="s">
        <v>16</v>
      </c>
      <c r="H158" s="8" t="s">
        <v>16</v>
      </c>
      <c r="I158" s="8" t="s">
        <v>16</v>
      </c>
      <c r="J158" s="25">
        <v>717900</v>
      </c>
      <c r="K158" s="22">
        <v>1.4</v>
      </c>
      <c r="L158" s="36">
        <f t="shared" si="4"/>
        <v>1005059.9999999999</v>
      </c>
    </row>
    <row r="159" spans="1:13" ht="15.75" x14ac:dyDescent="0.25">
      <c r="A159" s="40"/>
      <c r="B159" s="41"/>
      <c r="C159" s="8" t="s">
        <v>10</v>
      </c>
      <c r="D159" s="8" t="s">
        <v>175</v>
      </c>
      <c r="E159" s="41"/>
      <c r="F159" s="8">
        <v>1</v>
      </c>
      <c r="G159" s="7" t="s">
        <v>16</v>
      </c>
      <c r="H159" s="8" t="s">
        <v>16</v>
      </c>
      <c r="I159" s="8" t="s">
        <v>16</v>
      </c>
      <c r="J159" s="25">
        <v>717900</v>
      </c>
      <c r="K159" s="22">
        <v>1.4</v>
      </c>
      <c r="L159" s="36">
        <f t="shared" si="4"/>
        <v>1005059.9999999999</v>
      </c>
    </row>
    <row r="160" spans="1:13" ht="15.75" x14ac:dyDescent="0.25">
      <c r="A160" s="40"/>
      <c r="B160" s="41"/>
      <c r="C160" s="8" t="s">
        <v>10</v>
      </c>
      <c r="D160" s="8" t="s">
        <v>176</v>
      </c>
      <c r="E160" s="41"/>
      <c r="F160" s="8">
        <v>0</v>
      </c>
      <c r="G160" s="7" t="s">
        <v>16</v>
      </c>
      <c r="H160" s="8" t="s">
        <v>16</v>
      </c>
      <c r="I160" s="8" t="s">
        <v>16</v>
      </c>
      <c r="J160" s="25">
        <v>478600</v>
      </c>
      <c r="K160" s="22">
        <v>1.4</v>
      </c>
      <c r="L160" s="36">
        <f t="shared" si="4"/>
        <v>670040</v>
      </c>
    </row>
    <row r="161" spans="1:12" ht="15.75" x14ac:dyDescent="0.25">
      <c r="A161" s="40"/>
      <c r="B161" s="41"/>
      <c r="C161" s="8" t="s">
        <v>10</v>
      </c>
      <c r="D161" s="8" t="s">
        <v>177</v>
      </c>
      <c r="E161" s="41"/>
      <c r="F161" s="8">
        <v>1</v>
      </c>
      <c r="G161" s="7" t="s">
        <v>16</v>
      </c>
      <c r="H161" s="8" t="s">
        <v>16</v>
      </c>
      <c r="I161" s="8" t="s">
        <v>16</v>
      </c>
      <c r="J161" s="25">
        <v>717900</v>
      </c>
      <c r="K161" s="22">
        <v>1.4</v>
      </c>
      <c r="L161" s="36">
        <f t="shared" si="4"/>
        <v>1005059.9999999999</v>
      </c>
    </row>
    <row r="162" spans="1:12" ht="15.75" x14ac:dyDescent="0.25">
      <c r="A162" s="40"/>
      <c r="B162" s="41"/>
      <c r="C162" s="8"/>
      <c r="D162" s="8" t="s">
        <v>237</v>
      </c>
      <c r="E162" s="41" t="s">
        <v>12</v>
      </c>
      <c r="F162" s="8"/>
      <c r="G162" s="7"/>
      <c r="H162" s="8"/>
      <c r="I162" s="8"/>
      <c r="J162" s="25">
        <v>21489140</v>
      </c>
      <c r="K162" s="22"/>
      <c r="L162" s="36">
        <f>SUM(L163:L187)</f>
        <v>30084796</v>
      </c>
    </row>
    <row r="163" spans="1:12" ht="15.75" x14ac:dyDescent="0.25">
      <c r="A163" s="40"/>
      <c r="B163" s="41"/>
      <c r="C163" s="8" t="s">
        <v>10</v>
      </c>
      <c r="D163" s="8" t="s">
        <v>178</v>
      </c>
      <c r="E163" s="41"/>
      <c r="F163" s="8">
        <v>1</v>
      </c>
      <c r="G163" s="7" t="s">
        <v>16</v>
      </c>
      <c r="H163" s="8" t="s">
        <v>13</v>
      </c>
      <c r="I163" s="8" t="s">
        <v>16</v>
      </c>
      <c r="J163" s="25">
        <v>861480</v>
      </c>
      <c r="K163" s="22">
        <v>1.4</v>
      </c>
      <c r="L163" s="36">
        <f t="shared" si="4"/>
        <v>1206072</v>
      </c>
    </row>
    <row r="164" spans="1:12" ht="15.75" x14ac:dyDescent="0.25">
      <c r="A164" s="40"/>
      <c r="B164" s="41"/>
      <c r="C164" s="8" t="s">
        <v>10</v>
      </c>
      <c r="D164" s="9" t="s">
        <v>179</v>
      </c>
      <c r="E164" s="41"/>
      <c r="F164" s="8">
        <v>1</v>
      </c>
      <c r="G164" s="7" t="s">
        <v>16</v>
      </c>
      <c r="H164" s="8" t="s">
        <v>13</v>
      </c>
      <c r="I164" s="8" t="s">
        <v>16</v>
      </c>
      <c r="J164" s="25">
        <v>861480</v>
      </c>
      <c r="K164" s="22">
        <v>1.4</v>
      </c>
      <c r="L164" s="36">
        <f t="shared" si="4"/>
        <v>1206072</v>
      </c>
    </row>
    <row r="165" spans="1:12" ht="15.75" x14ac:dyDescent="0.25">
      <c r="A165" s="40"/>
      <c r="B165" s="41"/>
      <c r="C165" s="8" t="s">
        <v>10</v>
      </c>
      <c r="D165" s="8" t="s">
        <v>180</v>
      </c>
      <c r="E165" s="41"/>
      <c r="F165" s="8">
        <v>1</v>
      </c>
      <c r="G165" s="5" t="s">
        <v>16</v>
      </c>
      <c r="H165" s="8" t="s">
        <v>13</v>
      </c>
      <c r="I165" s="8" t="s">
        <v>16</v>
      </c>
      <c r="J165" s="25">
        <v>861480</v>
      </c>
      <c r="K165" s="22">
        <v>1.4</v>
      </c>
      <c r="L165" s="36">
        <f t="shared" si="4"/>
        <v>1206072</v>
      </c>
    </row>
    <row r="166" spans="1:12" ht="15.75" x14ac:dyDescent="0.25">
      <c r="A166" s="40"/>
      <c r="B166" s="41"/>
      <c r="C166" s="8" t="s">
        <v>10</v>
      </c>
      <c r="D166" s="8" t="s">
        <v>181</v>
      </c>
      <c r="E166" s="41"/>
      <c r="F166" s="8">
        <v>1</v>
      </c>
      <c r="G166" s="7" t="s">
        <v>16</v>
      </c>
      <c r="H166" s="8" t="s">
        <v>13</v>
      </c>
      <c r="I166" s="8" t="s">
        <v>16</v>
      </c>
      <c r="J166" s="25">
        <v>861480</v>
      </c>
      <c r="K166" s="22">
        <v>1.4</v>
      </c>
      <c r="L166" s="36">
        <f t="shared" si="4"/>
        <v>1206072</v>
      </c>
    </row>
    <row r="167" spans="1:12" ht="15.75" x14ac:dyDescent="0.25">
      <c r="A167" s="40"/>
      <c r="B167" s="41"/>
      <c r="C167" s="8" t="s">
        <v>10</v>
      </c>
      <c r="D167" s="8" t="s">
        <v>182</v>
      </c>
      <c r="E167" s="41"/>
      <c r="F167" s="8">
        <v>1</v>
      </c>
      <c r="G167" s="7" t="s">
        <v>16</v>
      </c>
      <c r="H167" s="8" t="s">
        <v>13</v>
      </c>
      <c r="I167" s="8" t="s">
        <v>16</v>
      </c>
      <c r="J167" s="25">
        <v>861480</v>
      </c>
      <c r="K167" s="22">
        <v>1.4</v>
      </c>
      <c r="L167" s="36">
        <f t="shared" si="4"/>
        <v>1206072</v>
      </c>
    </row>
    <row r="168" spans="1:12" ht="15.75" x14ac:dyDescent="0.25">
      <c r="A168" s="40"/>
      <c r="B168" s="41"/>
      <c r="C168" s="8" t="s">
        <v>10</v>
      </c>
      <c r="D168" s="8" t="s">
        <v>183</v>
      </c>
      <c r="E168" s="41"/>
      <c r="F168" s="8">
        <v>1</v>
      </c>
      <c r="G168" s="7" t="s">
        <v>16</v>
      </c>
      <c r="H168" s="8" t="s">
        <v>13</v>
      </c>
      <c r="I168" s="8" t="s">
        <v>16</v>
      </c>
      <c r="J168" s="25">
        <v>861480</v>
      </c>
      <c r="K168" s="22">
        <v>1.4</v>
      </c>
      <c r="L168" s="36">
        <f t="shared" si="4"/>
        <v>1206072</v>
      </c>
    </row>
    <row r="169" spans="1:12" ht="15.75" x14ac:dyDescent="0.25">
      <c r="A169" s="40"/>
      <c r="B169" s="41"/>
      <c r="C169" s="8" t="s">
        <v>10</v>
      </c>
      <c r="D169" s="8" t="s">
        <v>184</v>
      </c>
      <c r="E169" s="41"/>
      <c r="F169" s="8">
        <v>1</v>
      </c>
      <c r="G169" s="7" t="s">
        <v>16</v>
      </c>
      <c r="H169" s="8" t="s">
        <v>13</v>
      </c>
      <c r="I169" s="8" t="s">
        <v>16</v>
      </c>
      <c r="J169" s="25">
        <v>861480</v>
      </c>
      <c r="K169" s="22">
        <v>1.4</v>
      </c>
      <c r="L169" s="36">
        <f t="shared" si="4"/>
        <v>1206072</v>
      </c>
    </row>
    <row r="170" spans="1:12" ht="15.75" x14ac:dyDescent="0.25">
      <c r="A170" s="40"/>
      <c r="B170" s="41"/>
      <c r="C170" s="8" t="s">
        <v>10</v>
      </c>
      <c r="D170" s="8" t="s">
        <v>185</v>
      </c>
      <c r="E170" s="41"/>
      <c r="F170" s="8">
        <v>1</v>
      </c>
      <c r="G170" s="7" t="s">
        <v>16</v>
      </c>
      <c r="H170" s="8" t="s">
        <v>13</v>
      </c>
      <c r="I170" s="8" t="s">
        <v>16</v>
      </c>
      <c r="J170" s="25">
        <v>861480</v>
      </c>
      <c r="K170" s="22">
        <v>1.4</v>
      </c>
      <c r="L170" s="36">
        <f t="shared" si="4"/>
        <v>1206072</v>
      </c>
    </row>
    <row r="171" spans="1:12" ht="15.75" x14ac:dyDescent="0.25">
      <c r="A171" s="40"/>
      <c r="B171" s="41"/>
      <c r="C171" s="8" t="s">
        <v>10</v>
      </c>
      <c r="D171" s="8" t="s">
        <v>186</v>
      </c>
      <c r="E171" s="41"/>
      <c r="F171" s="8">
        <v>1</v>
      </c>
      <c r="G171" s="7" t="s">
        <v>16</v>
      </c>
      <c r="H171" s="8" t="s">
        <v>13</v>
      </c>
      <c r="I171" s="8" t="s">
        <v>16</v>
      </c>
      <c r="J171" s="25">
        <v>861480</v>
      </c>
      <c r="K171" s="22">
        <v>1.4</v>
      </c>
      <c r="L171" s="36">
        <f t="shared" si="4"/>
        <v>1206072</v>
      </c>
    </row>
    <row r="172" spans="1:12" ht="15.75" x14ac:dyDescent="0.25">
      <c r="A172" s="40"/>
      <c r="B172" s="41"/>
      <c r="C172" s="8" t="s">
        <v>10</v>
      </c>
      <c r="D172" s="8" t="s">
        <v>187</v>
      </c>
      <c r="E172" s="41"/>
      <c r="F172" s="8">
        <v>1</v>
      </c>
      <c r="G172" s="7" t="s">
        <v>16</v>
      </c>
      <c r="H172" s="8" t="s">
        <v>13</v>
      </c>
      <c r="I172" s="8" t="s">
        <v>16</v>
      </c>
      <c r="J172" s="25">
        <v>861480</v>
      </c>
      <c r="K172" s="22">
        <v>1.4</v>
      </c>
      <c r="L172" s="36">
        <f t="shared" si="4"/>
        <v>1206072</v>
      </c>
    </row>
    <row r="173" spans="1:12" ht="15.75" x14ac:dyDescent="0.25">
      <c r="A173" s="40"/>
      <c r="B173" s="41"/>
      <c r="C173" s="8" t="s">
        <v>10</v>
      </c>
      <c r="D173" s="8" t="s">
        <v>188</v>
      </c>
      <c r="E173" s="41"/>
      <c r="F173" s="8">
        <v>1</v>
      </c>
      <c r="G173" s="7" t="s">
        <v>16</v>
      </c>
      <c r="H173" s="8" t="s">
        <v>13</v>
      </c>
      <c r="I173" s="8" t="s">
        <v>16</v>
      </c>
      <c r="J173" s="25">
        <v>861480</v>
      </c>
      <c r="K173" s="22">
        <v>1.4</v>
      </c>
      <c r="L173" s="36">
        <f t="shared" si="4"/>
        <v>1206072</v>
      </c>
    </row>
    <row r="174" spans="1:12" ht="15.75" x14ac:dyDescent="0.25">
      <c r="A174" s="40"/>
      <c r="B174" s="41"/>
      <c r="C174" s="8" t="s">
        <v>10</v>
      </c>
      <c r="D174" s="8" t="s">
        <v>189</v>
      </c>
      <c r="E174" s="41"/>
      <c r="F174" s="8">
        <v>1</v>
      </c>
      <c r="G174" s="7" t="s">
        <v>16</v>
      </c>
      <c r="H174" s="8" t="s">
        <v>13</v>
      </c>
      <c r="I174" s="8" t="s">
        <v>16</v>
      </c>
      <c r="J174" s="25">
        <v>861480</v>
      </c>
      <c r="K174" s="22">
        <v>1.4</v>
      </c>
      <c r="L174" s="36">
        <f t="shared" si="4"/>
        <v>1206072</v>
      </c>
    </row>
    <row r="175" spans="1:12" ht="15.75" x14ac:dyDescent="0.25">
      <c r="A175" s="40"/>
      <c r="B175" s="41"/>
      <c r="C175" s="8" t="s">
        <v>10</v>
      </c>
      <c r="D175" s="8" t="s">
        <v>190</v>
      </c>
      <c r="E175" s="41"/>
      <c r="F175" s="8">
        <v>1</v>
      </c>
      <c r="G175" s="7" t="s">
        <v>16</v>
      </c>
      <c r="H175" s="8" t="s">
        <v>13</v>
      </c>
      <c r="I175" s="8" t="s">
        <v>16</v>
      </c>
      <c r="J175" s="25">
        <v>861480</v>
      </c>
      <c r="K175" s="22">
        <v>1.4</v>
      </c>
      <c r="L175" s="36">
        <f t="shared" si="4"/>
        <v>1206072</v>
      </c>
    </row>
    <row r="176" spans="1:12" ht="15.75" x14ac:dyDescent="0.25">
      <c r="A176" s="40"/>
      <c r="B176" s="41"/>
      <c r="C176" s="8" t="s">
        <v>10</v>
      </c>
      <c r="D176" s="8" t="s">
        <v>191</v>
      </c>
      <c r="E176" s="41"/>
      <c r="F176" s="8">
        <v>1</v>
      </c>
      <c r="G176" s="7" t="s">
        <v>16</v>
      </c>
      <c r="H176" s="8" t="s">
        <v>13</v>
      </c>
      <c r="I176" s="8" t="s">
        <v>16</v>
      </c>
      <c r="J176" s="25">
        <v>861480</v>
      </c>
      <c r="K176" s="22">
        <v>1.4</v>
      </c>
      <c r="L176" s="36">
        <f t="shared" si="4"/>
        <v>1206072</v>
      </c>
    </row>
    <row r="177" spans="1:12" ht="15.75" x14ac:dyDescent="0.25">
      <c r="A177" s="40"/>
      <c r="B177" s="41"/>
      <c r="C177" s="8" t="s">
        <v>10</v>
      </c>
      <c r="D177" s="8" t="s">
        <v>192</v>
      </c>
      <c r="E177" s="41"/>
      <c r="F177" s="8">
        <v>1</v>
      </c>
      <c r="G177" s="7" t="s">
        <v>16</v>
      </c>
      <c r="H177" s="8" t="s">
        <v>13</v>
      </c>
      <c r="I177" s="8" t="s">
        <v>16</v>
      </c>
      <c r="J177" s="25">
        <v>861480</v>
      </c>
      <c r="K177" s="22">
        <v>1.4</v>
      </c>
      <c r="L177" s="36">
        <f t="shared" si="4"/>
        <v>1206072</v>
      </c>
    </row>
    <row r="178" spans="1:12" ht="15.75" x14ac:dyDescent="0.25">
      <c r="A178" s="40"/>
      <c r="B178" s="41"/>
      <c r="C178" s="8" t="s">
        <v>10</v>
      </c>
      <c r="D178" s="8" t="s">
        <v>193</v>
      </c>
      <c r="E178" s="41"/>
      <c r="F178" s="8">
        <v>1</v>
      </c>
      <c r="G178" s="7" t="s">
        <v>16</v>
      </c>
      <c r="H178" s="8" t="s">
        <v>13</v>
      </c>
      <c r="I178" s="8" t="s">
        <v>16</v>
      </c>
      <c r="J178" s="25">
        <v>861480</v>
      </c>
      <c r="K178" s="22">
        <v>1.4</v>
      </c>
      <c r="L178" s="36">
        <f t="shared" si="4"/>
        <v>1206072</v>
      </c>
    </row>
    <row r="179" spans="1:12" ht="15.75" x14ac:dyDescent="0.25">
      <c r="A179" s="40"/>
      <c r="B179" s="41"/>
      <c r="C179" s="8" t="s">
        <v>10</v>
      </c>
      <c r="D179" s="8" t="s">
        <v>194</v>
      </c>
      <c r="E179" s="41"/>
      <c r="F179" s="8">
        <v>1</v>
      </c>
      <c r="G179" s="7" t="s">
        <v>16</v>
      </c>
      <c r="H179" s="8" t="s">
        <v>13</v>
      </c>
      <c r="I179" s="8" t="s">
        <v>16</v>
      </c>
      <c r="J179" s="25">
        <v>861480</v>
      </c>
      <c r="K179" s="22">
        <v>1.4</v>
      </c>
      <c r="L179" s="36">
        <f t="shared" si="4"/>
        <v>1206072</v>
      </c>
    </row>
    <row r="180" spans="1:12" ht="15.75" x14ac:dyDescent="0.25">
      <c r="A180" s="40"/>
      <c r="B180" s="41"/>
      <c r="C180" s="8" t="s">
        <v>10</v>
      </c>
      <c r="D180" s="8" t="s">
        <v>195</v>
      </c>
      <c r="E180" s="41"/>
      <c r="F180" s="8">
        <v>1</v>
      </c>
      <c r="G180" s="7" t="s">
        <v>16</v>
      </c>
      <c r="H180" s="8" t="s">
        <v>13</v>
      </c>
      <c r="I180" s="8" t="s">
        <v>16</v>
      </c>
      <c r="J180" s="25">
        <v>861480</v>
      </c>
      <c r="K180" s="22">
        <v>1.4</v>
      </c>
      <c r="L180" s="36">
        <f t="shared" si="4"/>
        <v>1206072</v>
      </c>
    </row>
    <row r="181" spans="1:12" ht="15.75" x14ac:dyDescent="0.25">
      <c r="A181" s="40"/>
      <c r="B181" s="41"/>
      <c r="C181" s="8" t="s">
        <v>10</v>
      </c>
      <c r="D181" s="8" t="s">
        <v>196</v>
      </c>
      <c r="E181" s="41"/>
      <c r="F181" s="8">
        <v>1</v>
      </c>
      <c r="G181" s="7" t="s">
        <v>16</v>
      </c>
      <c r="H181" s="8" t="s">
        <v>13</v>
      </c>
      <c r="I181" s="8" t="s">
        <v>16</v>
      </c>
      <c r="J181" s="25">
        <v>861480</v>
      </c>
      <c r="K181" s="22">
        <v>1.4</v>
      </c>
      <c r="L181" s="36">
        <f t="shared" si="4"/>
        <v>1206072</v>
      </c>
    </row>
    <row r="182" spans="1:12" ht="15.75" x14ac:dyDescent="0.25">
      <c r="A182" s="40"/>
      <c r="B182" s="41"/>
      <c r="C182" s="8" t="s">
        <v>10</v>
      </c>
      <c r="D182" s="8" t="s">
        <v>197</v>
      </c>
      <c r="E182" s="41"/>
      <c r="F182" s="8">
        <v>1</v>
      </c>
      <c r="G182" s="7" t="s">
        <v>16</v>
      </c>
      <c r="H182" s="8" t="s">
        <v>13</v>
      </c>
      <c r="I182" s="8" t="s">
        <v>16</v>
      </c>
      <c r="J182" s="25">
        <v>861480</v>
      </c>
      <c r="K182" s="22">
        <v>1.4</v>
      </c>
      <c r="L182" s="36">
        <f t="shared" si="4"/>
        <v>1206072</v>
      </c>
    </row>
    <row r="183" spans="1:12" ht="15.75" x14ac:dyDescent="0.25">
      <c r="A183" s="40"/>
      <c r="B183" s="41"/>
      <c r="C183" s="8" t="s">
        <v>10</v>
      </c>
      <c r="D183" s="8" t="s">
        <v>198</v>
      </c>
      <c r="E183" s="41"/>
      <c r="F183" s="8">
        <v>1</v>
      </c>
      <c r="G183" s="7" t="s">
        <v>16</v>
      </c>
      <c r="H183" s="8" t="s">
        <v>13</v>
      </c>
      <c r="I183" s="8" t="s">
        <v>16</v>
      </c>
      <c r="J183" s="25">
        <v>861480</v>
      </c>
      <c r="K183" s="22">
        <v>1.4</v>
      </c>
      <c r="L183" s="36">
        <f t="shared" si="4"/>
        <v>1206072</v>
      </c>
    </row>
    <row r="184" spans="1:12" ht="15.75" x14ac:dyDescent="0.25">
      <c r="A184" s="40"/>
      <c r="B184" s="41"/>
      <c r="C184" s="8" t="s">
        <v>10</v>
      </c>
      <c r="D184" s="8" t="s">
        <v>199</v>
      </c>
      <c r="E184" s="41"/>
      <c r="F184" s="8">
        <v>2</v>
      </c>
      <c r="G184" s="7" t="s">
        <v>13</v>
      </c>
      <c r="H184" s="8" t="s">
        <v>13</v>
      </c>
      <c r="I184" s="8" t="s">
        <v>13</v>
      </c>
      <c r="J184" s="25">
        <v>957200</v>
      </c>
      <c r="K184" s="22">
        <v>1.4</v>
      </c>
      <c r="L184" s="36">
        <f t="shared" si="4"/>
        <v>1340080</v>
      </c>
    </row>
    <row r="185" spans="1:12" ht="15.75" x14ac:dyDescent="0.25">
      <c r="A185" s="40"/>
      <c r="B185" s="41"/>
      <c r="C185" s="8" t="s">
        <v>10</v>
      </c>
      <c r="D185" s="8" t="s">
        <v>200</v>
      </c>
      <c r="E185" s="41"/>
      <c r="F185" s="8">
        <v>1</v>
      </c>
      <c r="G185" s="7" t="s">
        <v>16</v>
      </c>
      <c r="H185" s="8" t="s">
        <v>13</v>
      </c>
      <c r="I185" s="8" t="s">
        <v>16</v>
      </c>
      <c r="J185" s="25">
        <v>861480</v>
      </c>
      <c r="K185" s="22">
        <v>1.4</v>
      </c>
      <c r="L185" s="36">
        <f t="shared" si="4"/>
        <v>1206072</v>
      </c>
    </row>
    <row r="186" spans="1:12" ht="15.75" x14ac:dyDescent="0.25">
      <c r="A186" s="40"/>
      <c r="B186" s="41"/>
      <c r="C186" s="8" t="s">
        <v>10</v>
      </c>
      <c r="D186" s="8" t="s">
        <v>201</v>
      </c>
      <c r="E186" s="41"/>
      <c r="F186" s="8">
        <v>1</v>
      </c>
      <c r="G186" s="7" t="s">
        <v>16</v>
      </c>
      <c r="H186" s="8" t="s">
        <v>13</v>
      </c>
      <c r="I186" s="8" t="s">
        <v>16</v>
      </c>
      <c r="J186" s="25">
        <v>861480</v>
      </c>
      <c r="K186" s="22">
        <v>1.4</v>
      </c>
      <c r="L186" s="36">
        <f t="shared" si="4"/>
        <v>1206072</v>
      </c>
    </row>
    <row r="187" spans="1:12" ht="15.75" x14ac:dyDescent="0.25">
      <c r="A187" s="40"/>
      <c r="B187" s="41"/>
      <c r="C187" s="8" t="s">
        <v>10</v>
      </c>
      <c r="D187" s="8" t="s">
        <v>202</v>
      </c>
      <c r="E187" s="41"/>
      <c r="F187" s="8">
        <v>0</v>
      </c>
      <c r="G187" s="7" t="s">
        <v>16</v>
      </c>
      <c r="H187" s="8" t="s">
        <v>13</v>
      </c>
      <c r="I187" s="8" t="s">
        <v>16</v>
      </c>
      <c r="J187" s="25">
        <v>717900</v>
      </c>
      <c r="K187" s="22">
        <v>1.4</v>
      </c>
      <c r="L187" s="36">
        <f t="shared" ref="L187:L196" si="6">K187*J187</f>
        <v>1005059.9999999999</v>
      </c>
    </row>
    <row r="188" spans="1:12" ht="15.75" x14ac:dyDescent="0.25">
      <c r="A188" s="40"/>
      <c r="B188" s="41"/>
      <c r="C188" s="8"/>
      <c r="D188" s="8" t="s">
        <v>237</v>
      </c>
      <c r="E188" s="41" t="s">
        <v>15</v>
      </c>
      <c r="F188" s="8"/>
      <c r="G188" s="7"/>
      <c r="H188" s="8"/>
      <c r="I188" s="8"/>
      <c r="J188" s="25">
        <v>2729520</v>
      </c>
      <c r="K188" s="22"/>
      <c r="L188" s="36">
        <f>L189+L190</f>
        <v>3821327.9999999995</v>
      </c>
    </row>
    <row r="189" spans="1:12" ht="15.75" x14ac:dyDescent="0.25">
      <c r="A189" s="40"/>
      <c r="B189" s="41"/>
      <c r="C189" s="8" t="s">
        <v>10</v>
      </c>
      <c r="D189" s="8" t="s">
        <v>203</v>
      </c>
      <c r="E189" s="41"/>
      <c r="F189" s="8">
        <v>1</v>
      </c>
      <c r="G189" s="7" t="s">
        <v>16</v>
      </c>
      <c r="H189" s="8" t="s">
        <v>13</v>
      </c>
      <c r="I189" s="8" t="s">
        <v>16</v>
      </c>
      <c r="J189" s="25">
        <v>1364760</v>
      </c>
      <c r="K189" s="22">
        <v>1.4</v>
      </c>
      <c r="L189" s="36">
        <f t="shared" si="6"/>
        <v>1910663.9999999998</v>
      </c>
    </row>
    <row r="190" spans="1:12" ht="15.75" x14ac:dyDescent="0.25">
      <c r="A190" s="40"/>
      <c r="B190" s="41"/>
      <c r="C190" s="8" t="s">
        <v>10</v>
      </c>
      <c r="D190" s="8" t="s">
        <v>204</v>
      </c>
      <c r="E190" s="41"/>
      <c r="F190" s="8">
        <v>1</v>
      </c>
      <c r="G190" s="7" t="s">
        <v>16</v>
      </c>
      <c r="H190" s="8" t="s">
        <v>13</v>
      </c>
      <c r="I190" s="8" t="s">
        <v>16</v>
      </c>
      <c r="J190" s="25">
        <v>1364760</v>
      </c>
      <c r="K190" s="22">
        <v>1.4</v>
      </c>
      <c r="L190" s="36">
        <f t="shared" si="6"/>
        <v>1910663.9999999998</v>
      </c>
    </row>
    <row r="191" spans="1:12" ht="15.75" x14ac:dyDescent="0.25">
      <c r="A191" s="40">
        <v>18</v>
      </c>
      <c r="B191" s="41" t="s">
        <v>205</v>
      </c>
      <c r="C191" s="8"/>
      <c r="D191" s="3" t="s">
        <v>237</v>
      </c>
      <c r="E191" s="41" t="s">
        <v>12</v>
      </c>
      <c r="F191" s="8"/>
      <c r="G191" s="4"/>
      <c r="H191" s="3"/>
      <c r="I191" s="3"/>
      <c r="J191" s="24">
        <v>3972380</v>
      </c>
      <c r="K191" s="22"/>
      <c r="L191" s="35">
        <f>SUM(L192:L196)</f>
        <v>6673598.4000000004</v>
      </c>
    </row>
    <row r="192" spans="1:12" ht="15.75" x14ac:dyDescent="0.25">
      <c r="A192" s="40"/>
      <c r="B192" s="41"/>
      <c r="C192" s="8" t="s">
        <v>10</v>
      </c>
      <c r="D192" s="8" t="s">
        <v>206</v>
      </c>
      <c r="E192" s="41"/>
      <c r="F192" s="8">
        <v>1</v>
      </c>
      <c r="G192" s="7" t="s">
        <v>16</v>
      </c>
      <c r="H192" s="8" t="s">
        <v>13</v>
      </c>
      <c r="I192" s="8" t="s">
        <v>16</v>
      </c>
      <c r="J192" s="25">
        <v>861480</v>
      </c>
      <c r="K192" s="22">
        <v>1.68</v>
      </c>
      <c r="L192" s="36">
        <f>K192*J192</f>
        <v>1447286.4</v>
      </c>
    </row>
    <row r="193" spans="1:12" ht="15.75" x14ac:dyDescent="0.25">
      <c r="A193" s="40"/>
      <c r="B193" s="41"/>
      <c r="C193" s="8" t="s">
        <v>10</v>
      </c>
      <c r="D193" s="8" t="s">
        <v>207</v>
      </c>
      <c r="E193" s="41"/>
      <c r="F193" s="8">
        <v>2</v>
      </c>
      <c r="G193" s="7" t="s">
        <v>13</v>
      </c>
      <c r="H193" s="8" t="s">
        <v>13</v>
      </c>
      <c r="I193" s="8" t="s">
        <v>13</v>
      </c>
      <c r="J193" s="25">
        <v>957200</v>
      </c>
      <c r="K193" s="22">
        <v>1.68</v>
      </c>
      <c r="L193" s="36">
        <f t="shared" si="6"/>
        <v>1608096</v>
      </c>
    </row>
    <row r="194" spans="1:12" ht="31.5" x14ac:dyDescent="0.25">
      <c r="A194" s="40"/>
      <c r="B194" s="41"/>
      <c r="C194" s="8" t="s">
        <v>10</v>
      </c>
      <c r="D194" s="8" t="s">
        <v>208</v>
      </c>
      <c r="E194" s="41"/>
      <c r="F194" s="8">
        <v>0</v>
      </c>
      <c r="G194" s="7" t="s">
        <v>16</v>
      </c>
      <c r="H194" s="8" t="s">
        <v>13</v>
      </c>
      <c r="I194" s="8" t="s">
        <v>16</v>
      </c>
      <c r="J194" s="25">
        <v>717900</v>
      </c>
      <c r="K194" s="22">
        <v>1.68</v>
      </c>
      <c r="L194" s="36">
        <f t="shared" si="6"/>
        <v>1206072</v>
      </c>
    </row>
    <row r="195" spans="1:12" ht="15.75" x14ac:dyDescent="0.25">
      <c r="A195" s="40"/>
      <c r="B195" s="41"/>
      <c r="C195" s="8" t="s">
        <v>10</v>
      </c>
      <c r="D195" s="8" t="s">
        <v>209</v>
      </c>
      <c r="E195" s="41"/>
      <c r="F195" s="8">
        <v>0</v>
      </c>
      <c r="G195" s="5" t="s">
        <v>16</v>
      </c>
      <c r="H195" s="8" t="s">
        <v>13</v>
      </c>
      <c r="I195" s="8" t="s">
        <v>16</v>
      </c>
      <c r="J195" s="25">
        <v>717900</v>
      </c>
      <c r="K195" s="22">
        <v>1.68</v>
      </c>
      <c r="L195" s="36">
        <f t="shared" si="6"/>
        <v>1206072</v>
      </c>
    </row>
    <row r="196" spans="1:12" ht="15.75" x14ac:dyDescent="0.25">
      <c r="A196" s="40"/>
      <c r="B196" s="41"/>
      <c r="C196" s="8" t="s">
        <v>10</v>
      </c>
      <c r="D196" s="8" t="s">
        <v>210</v>
      </c>
      <c r="E196" s="41"/>
      <c r="F196" s="8">
        <v>0</v>
      </c>
      <c r="G196" s="7" t="s">
        <v>16</v>
      </c>
      <c r="H196" s="8" t="s">
        <v>13</v>
      </c>
      <c r="I196" s="8" t="s">
        <v>16</v>
      </c>
      <c r="J196" s="25">
        <v>717900</v>
      </c>
      <c r="K196" s="22">
        <v>1.68</v>
      </c>
      <c r="L196" s="36">
        <f t="shared" si="6"/>
        <v>1206072</v>
      </c>
    </row>
    <row r="197" spans="1:12" ht="15.75" x14ac:dyDescent="0.25">
      <c r="A197" s="40">
        <v>19</v>
      </c>
      <c r="B197" s="41" t="s">
        <v>211</v>
      </c>
      <c r="C197" s="8"/>
      <c r="D197" s="3" t="s">
        <v>237</v>
      </c>
      <c r="E197" s="8"/>
      <c r="F197" s="8"/>
      <c r="G197" s="4"/>
      <c r="H197" s="3"/>
      <c r="I197" s="3"/>
      <c r="J197" s="24" t="s">
        <v>242</v>
      </c>
      <c r="K197" s="22"/>
      <c r="L197" s="35">
        <f>L198+L205</f>
        <v>26051155.199999999</v>
      </c>
    </row>
    <row r="198" spans="1:12" ht="15.75" x14ac:dyDescent="0.25">
      <c r="A198" s="40"/>
      <c r="B198" s="41"/>
      <c r="C198" s="8"/>
      <c r="D198" s="8" t="s">
        <v>237</v>
      </c>
      <c r="E198" s="41" t="s">
        <v>48</v>
      </c>
      <c r="F198" s="8"/>
      <c r="G198" s="7"/>
      <c r="H198" s="8"/>
      <c r="I198" s="8"/>
      <c r="J198" s="25">
        <v>4068100</v>
      </c>
      <c r="K198" s="22"/>
      <c r="L198" s="36">
        <f>SUM(L199:L204)</f>
        <v>6834408</v>
      </c>
    </row>
    <row r="199" spans="1:12" ht="15.75" x14ac:dyDescent="0.25">
      <c r="A199" s="40"/>
      <c r="B199" s="41"/>
      <c r="C199" s="8" t="s">
        <v>10</v>
      </c>
      <c r="D199" s="8" t="s">
        <v>212</v>
      </c>
      <c r="E199" s="41"/>
      <c r="F199" s="8">
        <v>1</v>
      </c>
      <c r="G199" s="7" t="s">
        <v>16</v>
      </c>
      <c r="H199" s="8" t="s">
        <v>16</v>
      </c>
      <c r="I199" s="8" t="s">
        <v>16</v>
      </c>
      <c r="J199" s="25">
        <v>717900</v>
      </c>
      <c r="K199" s="22">
        <v>1.68</v>
      </c>
      <c r="L199" s="36">
        <f t="shared" ref="L199:L204" si="7">K199*J199</f>
        <v>1206072</v>
      </c>
    </row>
    <row r="200" spans="1:12" ht="15.75" x14ac:dyDescent="0.25">
      <c r="A200" s="40"/>
      <c r="B200" s="41"/>
      <c r="C200" s="8" t="s">
        <v>10</v>
      </c>
      <c r="D200" s="8" t="s">
        <v>213</v>
      </c>
      <c r="E200" s="41"/>
      <c r="F200" s="8">
        <v>1</v>
      </c>
      <c r="G200" s="7" t="s">
        <v>16</v>
      </c>
      <c r="H200" s="8" t="s">
        <v>16</v>
      </c>
      <c r="I200" s="8" t="s">
        <v>16</v>
      </c>
      <c r="J200" s="25">
        <v>717900</v>
      </c>
      <c r="K200" s="22">
        <v>1.68</v>
      </c>
      <c r="L200" s="36">
        <f t="shared" si="7"/>
        <v>1206072</v>
      </c>
    </row>
    <row r="201" spans="1:12" ht="15.75" x14ac:dyDescent="0.25">
      <c r="A201" s="40"/>
      <c r="B201" s="41"/>
      <c r="C201" s="8" t="s">
        <v>10</v>
      </c>
      <c r="D201" s="8" t="s">
        <v>214</v>
      </c>
      <c r="E201" s="41"/>
      <c r="F201" s="8">
        <v>1</v>
      </c>
      <c r="G201" s="7" t="s">
        <v>16</v>
      </c>
      <c r="H201" s="8" t="s">
        <v>16</v>
      </c>
      <c r="I201" s="8" t="s">
        <v>16</v>
      </c>
      <c r="J201" s="25">
        <v>717900</v>
      </c>
      <c r="K201" s="22">
        <v>1.68</v>
      </c>
      <c r="L201" s="36">
        <f t="shared" si="7"/>
        <v>1206072</v>
      </c>
    </row>
    <row r="202" spans="1:12" ht="15.75" x14ac:dyDescent="0.25">
      <c r="A202" s="40"/>
      <c r="B202" s="41"/>
      <c r="C202" s="8" t="s">
        <v>10</v>
      </c>
      <c r="D202" s="8" t="s">
        <v>215</v>
      </c>
      <c r="E202" s="41"/>
      <c r="F202" s="8">
        <v>0</v>
      </c>
      <c r="G202" s="7" t="s">
        <v>16</v>
      </c>
      <c r="H202" s="8" t="s">
        <v>16</v>
      </c>
      <c r="I202" s="8" t="s">
        <v>16</v>
      </c>
      <c r="J202" s="25">
        <v>478600</v>
      </c>
      <c r="K202" s="22">
        <v>1.68</v>
      </c>
      <c r="L202" s="36">
        <f t="shared" si="7"/>
        <v>804048</v>
      </c>
    </row>
    <row r="203" spans="1:12" ht="15.75" x14ac:dyDescent="0.25">
      <c r="A203" s="40"/>
      <c r="B203" s="41"/>
      <c r="C203" s="8" t="s">
        <v>10</v>
      </c>
      <c r="D203" s="8" t="s">
        <v>216</v>
      </c>
      <c r="E203" s="41"/>
      <c r="F203" s="8">
        <v>1</v>
      </c>
      <c r="G203" s="7" t="s">
        <v>16</v>
      </c>
      <c r="H203" s="8" t="s">
        <v>16</v>
      </c>
      <c r="I203" s="8" t="s">
        <v>16</v>
      </c>
      <c r="J203" s="25">
        <v>717900</v>
      </c>
      <c r="K203" s="22">
        <v>1.68</v>
      </c>
      <c r="L203" s="36">
        <f t="shared" si="7"/>
        <v>1206072</v>
      </c>
    </row>
    <row r="204" spans="1:12" ht="15.75" x14ac:dyDescent="0.25">
      <c r="A204" s="40"/>
      <c r="B204" s="41"/>
      <c r="C204" s="8" t="s">
        <v>10</v>
      </c>
      <c r="D204" s="8" t="s">
        <v>217</v>
      </c>
      <c r="E204" s="41"/>
      <c r="F204" s="8">
        <v>1</v>
      </c>
      <c r="G204" s="7" t="s">
        <v>16</v>
      </c>
      <c r="H204" s="8" t="s">
        <v>16</v>
      </c>
      <c r="I204" s="8" t="s">
        <v>16</v>
      </c>
      <c r="J204" s="25">
        <v>717900</v>
      </c>
      <c r="K204" s="22">
        <v>1.68</v>
      </c>
      <c r="L204" s="36">
        <f t="shared" si="7"/>
        <v>1206072</v>
      </c>
    </row>
    <row r="205" spans="1:12" ht="15.75" x14ac:dyDescent="0.25">
      <c r="A205" s="40"/>
      <c r="B205" s="41"/>
      <c r="C205" s="8"/>
      <c r="D205" s="8" t="s">
        <v>237</v>
      </c>
      <c r="E205" s="40" t="s">
        <v>12</v>
      </c>
      <c r="F205" s="7"/>
      <c r="G205" s="7"/>
      <c r="H205" s="8"/>
      <c r="I205" s="8"/>
      <c r="J205" s="25" t="s">
        <v>218</v>
      </c>
      <c r="K205" s="22"/>
      <c r="L205" s="36">
        <f>SUM(L206:L218)</f>
        <v>19216747.199999999</v>
      </c>
    </row>
    <row r="206" spans="1:12" ht="15.75" x14ac:dyDescent="0.25">
      <c r="A206" s="40"/>
      <c r="B206" s="41"/>
      <c r="C206" s="8" t="s">
        <v>10</v>
      </c>
      <c r="D206" s="8" t="s">
        <v>219</v>
      </c>
      <c r="E206" s="40"/>
      <c r="F206" s="7">
        <v>1</v>
      </c>
      <c r="G206" s="7" t="s">
        <v>16</v>
      </c>
      <c r="H206" s="8" t="s">
        <v>13</v>
      </c>
      <c r="I206" s="8" t="s">
        <v>16</v>
      </c>
      <c r="J206" s="25">
        <v>861480</v>
      </c>
      <c r="K206" s="22">
        <v>1.68</v>
      </c>
      <c r="L206" s="36">
        <f t="shared" ref="L206:L218" si="8">K206*J206</f>
        <v>1447286.4</v>
      </c>
    </row>
    <row r="207" spans="1:12" ht="15.75" x14ac:dyDescent="0.25">
      <c r="A207" s="40"/>
      <c r="B207" s="41"/>
      <c r="C207" s="8" t="s">
        <v>10</v>
      </c>
      <c r="D207" s="8" t="s">
        <v>220</v>
      </c>
      <c r="E207" s="40"/>
      <c r="F207" s="7">
        <v>1</v>
      </c>
      <c r="G207" s="7" t="s">
        <v>16</v>
      </c>
      <c r="H207" s="8" t="s">
        <v>13</v>
      </c>
      <c r="I207" s="8" t="s">
        <v>16</v>
      </c>
      <c r="J207" s="25">
        <v>861480</v>
      </c>
      <c r="K207" s="22">
        <v>1.68</v>
      </c>
      <c r="L207" s="36">
        <f t="shared" si="8"/>
        <v>1447286.4</v>
      </c>
    </row>
    <row r="208" spans="1:12" ht="15.75" x14ac:dyDescent="0.25">
      <c r="A208" s="40"/>
      <c r="B208" s="41"/>
      <c r="C208" s="8" t="s">
        <v>10</v>
      </c>
      <c r="D208" s="8" t="s">
        <v>221</v>
      </c>
      <c r="E208" s="40"/>
      <c r="F208" s="7">
        <v>0</v>
      </c>
      <c r="G208" s="7" t="s">
        <v>16</v>
      </c>
      <c r="H208" s="8" t="s">
        <v>13</v>
      </c>
      <c r="I208" s="8" t="s">
        <v>16</v>
      </c>
      <c r="J208" s="25">
        <v>717900</v>
      </c>
      <c r="K208" s="22">
        <v>1.68</v>
      </c>
      <c r="L208" s="36">
        <f t="shared" si="8"/>
        <v>1206072</v>
      </c>
    </row>
    <row r="209" spans="1:12" ht="15.75" x14ac:dyDescent="0.25">
      <c r="A209" s="40"/>
      <c r="B209" s="41"/>
      <c r="C209" s="8" t="s">
        <v>10</v>
      </c>
      <c r="D209" s="8" t="s">
        <v>222</v>
      </c>
      <c r="E209" s="40"/>
      <c r="F209" s="7">
        <v>3</v>
      </c>
      <c r="G209" s="7" t="s">
        <v>13</v>
      </c>
      <c r="H209" s="8" t="s">
        <v>13</v>
      </c>
      <c r="I209" s="8" t="s">
        <v>13</v>
      </c>
      <c r="J209" s="25">
        <v>957200</v>
      </c>
      <c r="K209" s="22">
        <v>1.68</v>
      </c>
      <c r="L209" s="36">
        <f t="shared" si="8"/>
        <v>1608096</v>
      </c>
    </row>
    <row r="210" spans="1:12" ht="15.75" x14ac:dyDescent="0.25">
      <c r="A210" s="40"/>
      <c r="B210" s="41"/>
      <c r="C210" s="8" t="s">
        <v>10</v>
      </c>
      <c r="D210" s="8" t="s">
        <v>223</v>
      </c>
      <c r="E210" s="40"/>
      <c r="F210" s="7">
        <v>1</v>
      </c>
      <c r="G210" s="7" t="s">
        <v>16</v>
      </c>
      <c r="H210" s="8" t="s">
        <v>13</v>
      </c>
      <c r="I210" s="8" t="s">
        <v>16</v>
      </c>
      <c r="J210" s="25">
        <v>861480</v>
      </c>
      <c r="K210" s="22">
        <v>1.68</v>
      </c>
      <c r="L210" s="36">
        <f t="shared" si="8"/>
        <v>1447286.4</v>
      </c>
    </row>
    <row r="211" spans="1:12" ht="15.75" x14ac:dyDescent="0.25">
      <c r="A211" s="40"/>
      <c r="B211" s="41"/>
      <c r="C211" s="8" t="s">
        <v>10</v>
      </c>
      <c r="D211" s="8" t="s">
        <v>224</v>
      </c>
      <c r="E211" s="40"/>
      <c r="F211" s="7">
        <v>2</v>
      </c>
      <c r="G211" s="7" t="s">
        <v>13</v>
      </c>
      <c r="H211" s="8" t="s">
        <v>13</v>
      </c>
      <c r="I211" s="8" t="s">
        <v>13</v>
      </c>
      <c r="J211" s="25">
        <v>957200</v>
      </c>
      <c r="K211" s="22">
        <v>1.68</v>
      </c>
      <c r="L211" s="36">
        <f t="shared" si="8"/>
        <v>1608096</v>
      </c>
    </row>
    <row r="212" spans="1:12" ht="15.75" x14ac:dyDescent="0.25">
      <c r="A212" s="40"/>
      <c r="B212" s="41"/>
      <c r="C212" s="8" t="s">
        <v>10</v>
      </c>
      <c r="D212" s="8" t="s">
        <v>225</v>
      </c>
      <c r="E212" s="40"/>
      <c r="F212" s="7">
        <v>1</v>
      </c>
      <c r="G212" s="7" t="s">
        <v>16</v>
      </c>
      <c r="H212" s="8" t="s">
        <v>13</v>
      </c>
      <c r="I212" s="8" t="s">
        <v>16</v>
      </c>
      <c r="J212" s="25">
        <v>861480</v>
      </c>
      <c r="K212" s="22">
        <v>1.68</v>
      </c>
      <c r="L212" s="36">
        <f t="shared" si="8"/>
        <v>1447286.4</v>
      </c>
    </row>
    <row r="213" spans="1:12" ht="15.75" x14ac:dyDescent="0.25">
      <c r="A213" s="40"/>
      <c r="B213" s="41"/>
      <c r="C213" s="8" t="s">
        <v>10</v>
      </c>
      <c r="D213" s="8" t="s">
        <v>226</v>
      </c>
      <c r="E213" s="40"/>
      <c r="F213" s="7">
        <v>1</v>
      </c>
      <c r="G213" s="7" t="s">
        <v>16</v>
      </c>
      <c r="H213" s="8" t="s">
        <v>13</v>
      </c>
      <c r="I213" s="8" t="s">
        <v>16</v>
      </c>
      <c r="J213" s="25">
        <v>861480</v>
      </c>
      <c r="K213" s="22">
        <v>1.68</v>
      </c>
      <c r="L213" s="36">
        <f t="shared" si="8"/>
        <v>1447286.4</v>
      </c>
    </row>
    <row r="214" spans="1:12" ht="15.75" x14ac:dyDescent="0.25">
      <c r="A214" s="40"/>
      <c r="B214" s="41"/>
      <c r="C214" s="8" t="s">
        <v>10</v>
      </c>
      <c r="D214" s="8" t="s">
        <v>227</v>
      </c>
      <c r="E214" s="40"/>
      <c r="F214" s="7">
        <v>1</v>
      </c>
      <c r="G214" s="7" t="s">
        <v>16</v>
      </c>
      <c r="H214" s="8" t="s">
        <v>13</v>
      </c>
      <c r="I214" s="8" t="s">
        <v>16</v>
      </c>
      <c r="J214" s="25">
        <v>861480</v>
      </c>
      <c r="K214" s="22">
        <v>1.68</v>
      </c>
      <c r="L214" s="36">
        <f t="shared" si="8"/>
        <v>1447286.4</v>
      </c>
    </row>
    <row r="215" spans="1:12" ht="15.75" x14ac:dyDescent="0.25">
      <c r="A215" s="40"/>
      <c r="B215" s="41"/>
      <c r="C215" s="8" t="s">
        <v>10</v>
      </c>
      <c r="D215" s="8" t="s">
        <v>228</v>
      </c>
      <c r="E215" s="40"/>
      <c r="F215" s="7">
        <v>2</v>
      </c>
      <c r="G215" s="7" t="s">
        <v>13</v>
      </c>
      <c r="H215" s="8" t="s">
        <v>13</v>
      </c>
      <c r="I215" s="8" t="s">
        <v>13</v>
      </c>
      <c r="J215" s="25">
        <v>957200</v>
      </c>
      <c r="K215" s="22">
        <v>1.68</v>
      </c>
      <c r="L215" s="36">
        <f t="shared" si="8"/>
        <v>1608096</v>
      </c>
    </row>
    <row r="216" spans="1:12" ht="15.75" x14ac:dyDescent="0.25">
      <c r="A216" s="40"/>
      <c r="B216" s="41"/>
      <c r="C216" s="8" t="s">
        <v>10</v>
      </c>
      <c r="D216" s="8" t="s">
        <v>229</v>
      </c>
      <c r="E216" s="40"/>
      <c r="F216" s="7">
        <v>2</v>
      </c>
      <c r="G216" s="7" t="s">
        <v>13</v>
      </c>
      <c r="H216" s="8" t="s">
        <v>13</v>
      </c>
      <c r="I216" s="8" t="s">
        <v>13</v>
      </c>
      <c r="J216" s="25">
        <v>957200</v>
      </c>
      <c r="K216" s="22">
        <v>1.68</v>
      </c>
      <c r="L216" s="36">
        <f t="shared" si="8"/>
        <v>1608096</v>
      </c>
    </row>
    <row r="217" spans="1:12" ht="15.75" x14ac:dyDescent="0.25">
      <c r="A217" s="40"/>
      <c r="B217" s="41"/>
      <c r="C217" s="8" t="s">
        <v>10</v>
      </c>
      <c r="D217" s="8" t="s">
        <v>230</v>
      </c>
      <c r="E217" s="40"/>
      <c r="F217" s="7">
        <v>1</v>
      </c>
      <c r="G217" s="7" t="s">
        <v>16</v>
      </c>
      <c r="H217" s="8" t="s">
        <v>13</v>
      </c>
      <c r="I217" s="8" t="s">
        <v>16</v>
      </c>
      <c r="J217" s="25">
        <v>861480</v>
      </c>
      <c r="K217" s="22">
        <v>1.68</v>
      </c>
      <c r="L217" s="36">
        <f t="shared" si="8"/>
        <v>1447286.4</v>
      </c>
    </row>
    <row r="218" spans="1:12" ht="15.75" x14ac:dyDescent="0.25">
      <c r="A218" s="40"/>
      <c r="B218" s="41"/>
      <c r="C218" s="8" t="s">
        <v>10</v>
      </c>
      <c r="D218" s="8" t="s">
        <v>231</v>
      </c>
      <c r="E218" s="40"/>
      <c r="F218" s="7">
        <v>1</v>
      </c>
      <c r="G218" s="7" t="s">
        <v>16</v>
      </c>
      <c r="H218" s="8" t="s">
        <v>13</v>
      </c>
      <c r="I218" s="8" t="s">
        <v>16</v>
      </c>
      <c r="J218" s="25">
        <v>861480</v>
      </c>
      <c r="K218" s="22">
        <v>1.68</v>
      </c>
      <c r="L218" s="36">
        <f t="shared" si="8"/>
        <v>1447286.4</v>
      </c>
    </row>
  </sheetData>
  <mergeCells count="62">
    <mergeCell ref="A197:A218"/>
    <mergeCell ref="B197:B218"/>
    <mergeCell ref="E198:E204"/>
    <mergeCell ref="E205:E218"/>
    <mergeCell ref="A156:A190"/>
    <mergeCell ref="B156:B190"/>
    <mergeCell ref="E157:E161"/>
    <mergeCell ref="E162:E187"/>
    <mergeCell ref="E188:E190"/>
    <mergeCell ref="A191:A196"/>
    <mergeCell ref="B191:B196"/>
    <mergeCell ref="E191:E196"/>
    <mergeCell ref="A121:A137"/>
    <mergeCell ref="B121:B137"/>
    <mergeCell ref="E122:E125"/>
    <mergeCell ref="E126:E137"/>
    <mergeCell ref="A138:A155"/>
    <mergeCell ref="B138:B155"/>
    <mergeCell ref="E140:E155"/>
    <mergeCell ref="E100:E102"/>
    <mergeCell ref="A103:A113"/>
    <mergeCell ref="B103:B113"/>
    <mergeCell ref="E105:E113"/>
    <mergeCell ref="A114:A120"/>
    <mergeCell ref="B114:B120"/>
    <mergeCell ref="E114:E120"/>
    <mergeCell ref="A78:A102"/>
    <mergeCell ref="B78:B102"/>
    <mergeCell ref="E79:E82"/>
    <mergeCell ref="E83:E95"/>
    <mergeCell ref="E96:E99"/>
    <mergeCell ref="A55:A77"/>
    <mergeCell ref="B55:B77"/>
    <mergeCell ref="E56:E58"/>
    <mergeCell ref="E59:E70"/>
    <mergeCell ref="E71:E76"/>
    <mergeCell ref="A42:A44"/>
    <mergeCell ref="B42:B44"/>
    <mergeCell ref="A45:A54"/>
    <mergeCell ref="B45:B54"/>
    <mergeCell ref="E46:E50"/>
    <mergeCell ref="E51:E54"/>
    <mergeCell ref="A24:A33"/>
    <mergeCell ref="B24:B33"/>
    <mergeCell ref="E24:E33"/>
    <mergeCell ref="A34:A40"/>
    <mergeCell ref="B34:B40"/>
    <mergeCell ref="E36:E40"/>
    <mergeCell ref="A15:A17"/>
    <mergeCell ref="B15:B17"/>
    <mergeCell ref="E15:E17"/>
    <mergeCell ref="A18:A23"/>
    <mergeCell ref="B18:B23"/>
    <mergeCell ref="E18:E23"/>
    <mergeCell ref="G1:J1"/>
    <mergeCell ref="A8:A10"/>
    <mergeCell ref="B8:B10"/>
    <mergeCell ref="A12:A14"/>
    <mergeCell ref="B12:B14"/>
    <mergeCell ref="E12:E14"/>
    <mergeCell ref="G3:J3"/>
    <mergeCell ref="A4:K4"/>
  </mergeCells>
  <pageMargins left="0.19685039370078741" right="0.19685039370078741" top="0.39370078740157483" bottom="0.35433070866141736" header="0.11811023622047245" footer="0.35433070866141736"/>
  <pageSetup paperSize="9" scale="75" orientation="landscape" horizontalDpi="0" verticalDpi="0" r:id="rId1"/>
  <headerFooter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9"/>
  <sheetViews>
    <sheetView zoomScaleNormal="100" zoomScaleSheetLayoutView="115" workbookViewId="0">
      <selection activeCell="D15" sqref="D15"/>
    </sheetView>
  </sheetViews>
  <sheetFormatPr defaultColWidth="9.140625" defaultRowHeight="15" x14ac:dyDescent="0.25"/>
  <cols>
    <col min="1" max="1" width="19.5703125" style="1" customWidth="1"/>
    <col min="2" max="2" width="24.28515625" style="1" customWidth="1"/>
    <col min="3" max="3" width="19.5703125" style="1" customWidth="1"/>
    <col min="4" max="4" width="27" style="2" customWidth="1"/>
    <col min="5" max="16384" width="9.140625" style="2"/>
  </cols>
  <sheetData>
    <row r="1" spans="1:4" ht="94.5" customHeight="1" x14ac:dyDescent="0.25">
      <c r="B1" s="2"/>
      <c r="C1" s="38" t="s">
        <v>0</v>
      </c>
      <c r="D1" s="38"/>
    </row>
    <row r="2" spans="1:4" ht="13.9" x14ac:dyDescent="0.25">
      <c r="B2" s="15"/>
      <c r="C2" s="15"/>
      <c r="D2" s="15"/>
    </row>
    <row r="3" spans="1:4" ht="45" x14ac:dyDescent="0.25">
      <c r="D3" s="17" t="s">
        <v>244</v>
      </c>
    </row>
    <row r="4" spans="1:4" ht="17.45" x14ac:dyDescent="0.3">
      <c r="A4" s="39"/>
      <c r="B4" s="39"/>
      <c r="C4" s="39"/>
      <c r="D4" s="39"/>
    </row>
    <row r="6" spans="1:4" ht="114.6" customHeight="1" x14ac:dyDescent="0.25">
      <c r="A6" s="6" t="s">
        <v>5</v>
      </c>
      <c r="B6" s="6" t="s">
        <v>6</v>
      </c>
      <c r="C6" s="7" t="s">
        <v>240</v>
      </c>
      <c r="D6" s="6" t="s">
        <v>233</v>
      </c>
    </row>
    <row r="7" spans="1:4" s="1" customFormat="1" ht="15.6" x14ac:dyDescent="0.25">
      <c r="A7" s="6">
        <v>1</v>
      </c>
      <c r="B7" s="6">
        <v>2</v>
      </c>
      <c r="C7" s="6">
        <v>3</v>
      </c>
      <c r="D7" s="6">
        <v>4</v>
      </c>
    </row>
    <row r="8" spans="1:4" s="11" customFormat="1" ht="27.6" customHeight="1" x14ac:dyDescent="0.25">
      <c r="A8" s="43" t="s">
        <v>48</v>
      </c>
      <c r="B8" s="10" t="s">
        <v>16</v>
      </c>
      <c r="C8" s="10">
        <v>0</v>
      </c>
      <c r="D8" s="10">
        <v>0.5</v>
      </c>
    </row>
    <row r="9" spans="1:4" s="11" customFormat="1" ht="27.6" customHeight="1" x14ac:dyDescent="0.25">
      <c r="A9" s="45"/>
      <c r="B9" s="10" t="s">
        <v>16</v>
      </c>
      <c r="C9" s="10">
        <v>1</v>
      </c>
      <c r="D9" s="10">
        <v>0.75</v>
      </c>
    </row>
    <row r="10" spans="1:4" s="11" customFormat="1" ht="27.6" customHeight="1" x14ac:dyDescent="0.25">
      <c r="A10" s="43" t="s">
        <v>12</v>
      </c>
      <c r="B10" s="10" t="s">
        <v>16</v>
      </c>
      <c r="C10" s="10">
        <v>0</v>
      </c>
      <c r="D10" s="10">
        <v>0.75</v>
      </c>
    </row>
    <row r="11" spans="1:4" s="11" customFormat="1" ht="27.6" customHeight="1" x14ac:dyDescent="0.25">
      <c r="A11" s="44"/>
      <c r="B11" s="10" t="s">
        <v>16</v>
      </c>
      <c r="C11" s="10">
        <v>1</v>
      </c>
      <c r="D11" s="10">
        <v>0.9</v>
      </c>
    </row>
    <row r="12" spans="1:4" s="11" customFormat="1" ht="27.6" customHeight="1" x14ac:dyDescent="0.25">
      <c r="A12" s="45"/>
      <c r="B12" s="10" t="s">
        <v>13</v>
      </c>
      <c r="C12" s="10" t="s">
        <v>241</v>
      </c>
      <c r="D12" s="12">
        <v>1</v>
      </c>
    </row>
    <row r="13" spans="1:4" s="11" customFormat="1" ht="27.6" customHeight="1" x14ac:dyDescent="0.25">
      <c r="A13" s="43" t="s">
        <v>15</v>
      </c>
      <c r="B13" s="10" t="s">
        <v>16</v>
      </c>
      <c r="C13" s="10">
        <v>0</v>
      </c>
      <c r="D13" s="10">
        <v>0.75</v>
      </c>
    </row>
    <row r="14" spans="1:4" s="11" customFormat="1" ht="27.6" customHeight="1" x14ac:dyDescent="0.25">
      <c r="A14" s="44"/>
      <c r="B14" s="10" t="s">
        <v>16</v>
      </c>
      <c r="C14" s="10">
        <v>1</v>
      </c>
      <c r="D14" s="10">
        <v>0.9</v>
      </c>
    </row>
    <row r="15" spans="1:4" s="11" customFormat="1" ht="27.6" customHeight="1" x14ac:dyDescent="0.25">
      <c r="A15" s="45"/>
      <c r="B15" s="10" t="s">
        <v>13</v>
      </c>
      <c r="C15" s="16" t="s">
        <v>241</v>
      </c>
      <c r="D15" s="12">
        <v>1</v>
      </c>
    </row>
    <row r="16" spans="1:4" s="11" customFormat="1" ht="27.6" customHeight="1" x14ac:dyDescent="0.25">
      <c r="A16" s="43" t="s">
        <v>232</v>
      </c>
      <c r="B16" s="10" t="s">
        <v>16</v>
      </c>
      <c r="C16" s="10">
        <v>0</v>
      </c>
      <c r="D16" s="10">
        <v>0.75</v>
      </c>
    </row>
    <row r="17" spans="1:4" s="11" customFormat="1" ht="27.6" customHeight="1" x14ac:dyDescent="0.25">
      <c r="A17" s="44"/>
      <c r="B17" s="10" t="s">
        <v>16</v>
      </c>
      <c r="C17" s="10">
        <v>1</v>
      </c>
      <c r="D17" s="10">
        <v>0.9</v>
      </c>
    </row>
    <row r="18" spans="1:4" s="11" customFormat="1" ht="27.6" customHeight="1" x14ac:dyDescent="0.25">
      <c r="A18" s="45"/>
      <c r="B18" s="10" t="s">
        <v>13</v>
      </c>
      <c r="C18" s="16" t="s">
        <v>241</v>
      </c>
      <c r="D18" s="12">
        <v>1</v>
      </c>
    </row>
    <row r="19" spans="1:4" s="11" customFormat="1" x14ac:dyDescent="0.25">
      <c r="A19" s="13"/>
      <c r="B19" s="13"/>
      <c r="C19" s="13"/>
    </row>
  </sheetData>
  <autoFilter ref="A7:D18"/>
  <mergeCells count="6">
    <mergeCell ref="A16:A18"/>
    <mergeCell ref="C1:D1"/>
    <mergeCell ref="A4:D4"/>
    <mergeCell ref="A8:A9"/>
    <mergeCell ref="A10:A12"/>
    <mergeCell ref="A13:A15"/>
  </mergeCells>
  <pageMargins left="0.87" right="0.19685039370078741" top="0.39" bottom="0.15748031496062992" header="0.31496062992125984" footer="0.31496062992125984"/>
  <pageSetup paperSize="9" scale="90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ФАП</vt:lpstr>
      <vt:lpstr>Коэф-т</vt:lpstr>
      <vt:lpstr>'Коэф-т'!Заголовки_для_печати</vt:lpstr>
      <vt:lpstr>ФАП!Заголовки_для_печати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Радецкая Елена Юрьевна</dc:creator>
  <cp:lastModifiedBy>Михайлова Татьяна Витальевна</cp:lastModifiedBy>
  <cp:lastPrinted>2020-01-09T06:36:10Z</cp:lastPrinted>
  <dcterms:created xsi:type="dcterms:W3CDTF">2019-12-28T03:57:05Z</dcterms:created>
  <dcterms:modified xsi:type="dcterms:W3CDTF">2020-01-21T09:50:12Z</dcterms:modified>
</cp:coreProperties>
</file>