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860" yWindow="210" windowWidth="11130" windowHeight="9510"/>
  </bookViews>
  <sheets>
    <sheet name="диспан" sheetId="3" r:id="rId1"/>
  </sheets>
  <externalReferences>
    <externalReference r:id="rId2"/>
    <externalReference r:id="rId3"/>
  </externalReferences>
  <definedNames>
    <definedName name="_xlnm._FilterDatabase" localSheetId="0" hidden="1">диспан!$A$6:$P$6</definedName>
    <definedName name="AmbCar_Cost">[1]Параметры!$C$40</definedName>
    <definedName name="APop">[1]Параметры!$C$19</definedName>
    <definedName name="ASur_Cost">[1]Параметры!$C$39</definedName>
    <definedName name="DayH_Cost">[1]Параметры!$C$37</definedName>
    <definedName name="Home_Cost">[1]Параметры!$C$38</definedName>
    <definedName name="MPop">[1]Параметры!$C$20</definedName>
    <definedName name="Pop">[1]Параметры!$C$17</definedName>
    <definedName name="PrU_AS">[1]Параметры!$C$55</definedName>
    <definedName name="PrU_BD">[1]Параметры!$C$51</definedName>
    <definedName name="PrU_DH">[1]Параметры!$C$53</definedName>
    <definedName name="PrU_HH">[1]Параметры!$C$54</definedName>
    <definedName name="PrU_Vi">[1]Параметры!$C$52</definedName>
    <definedName name="RPop">[1]Параметры!$C$18</definedName>
    <definedName name="SFN">[1]Титул!$A$8</definedName>
    <definedName name="SoF">[1]Титул!$K$18</definedName>
    <definedName name="Terr_Ind">[1]Параметры!$C$42</definedName>
    <definedName name="TPop">[1]Параметры!$C$10</definedName>
    <definedName name="YeaM">[1]Титул!$S$70</definedName>
    <definedName name="_xlnm.Database" localSheetId="0">#REF!</definedName>
    <definedName name="_xlnm.Database">#REF!</definedName>
    <definedName name="блок" localSheetId="0">'[2]1D_Gorin'!#REF!</definedName>
    <definedName name="блок">'[2]1D_Gorin'!#REF!</definedName>
    <definedName name="_xlnm.Print_Titles" localSheetId="0">диспан!$5:$6</definedName>
    <definedName name="_xlnm.Print_Area" localSheetId="0">диспан!$A$1:$G$136</definedName>
  </definedNames>
  <calcPr calcId="145621"/>
</workbook>
</file>

<file path=xl/calcChain.xml><?xml version="1.0" encoding="utf-8"?>
<calcChain xmlns="http://schemas.openxmlformats.org/spreadsheetml/2006/main">
  <c r="C94" i="3" l="1"/>
  <c r="C10" i="3" l="1"/>
  <c r="C95" i="3" l="1"/>
  <c r="C96" i="3"/>
  <c r="C97" i="3"/>
  <c r="C98" i="3"/>
  <c r="C99" i="3"/>
  <c r="C100" i="3"/>
  <c r="C101" i="3"/>
  <c r="C102" i="3"/>
  <c r="C103" i="3"/>
  <c r="C104" i="3"/>
  <c r="C105" i="3"/>
  <c r="C46" i="3"/>
  <c r="C47" i="3"/>
  <c r="C48" i="3"/>
  <c r="C49" i="3"/>
  <c r="C50" i="3"/>
  <c r="C51" i="3"/>
  <c r="C52" i="3"/>
  <c r="C53" i="3"/>
  <c r="C54" i="3"/>
  <c r="C55" i="3"/>
  <c r="C56" i="3"/>
  <c r="C57" i="3"/>
  <c r="C58" i="3"/>
  <c r="C59" i="3"/>
  <c r="C60" i="3"/>
  <c r="C61" i="3"/>
  <c r="C62" i="3"/>
  <c r="C63" i="3"/>
  <c r="C64" i="3"/>
  <c r="C65" i="3"/>
  <c r="C66" i="3"/>
  <c r="C67" i="3"/>
  <c r="C68" i="3"/>
  <c r="C69" i="3"/>
  <c r="C70" i="3"/>
  <c r="C71" i="3"/>
  <c r="C72" i="3"/>
  <c r="C73" i="3"/>
  <c r="C74" i="3"/>
  <c r="C45" i="3"/>
  <c r="C44" i="3"/>
  <c r="G131" i="3" l="1"/>
  <c r="G132" i="3"/>
  <c r="G133" i="3"/>
  <c r="G134" i="3"/>
  <c r="G135" i="3"/>
  <c r="G136" i="3"/>
  <c r="F131" i="3"/>
  <c r="F132" i="3"/>
  <c r="F133" i="3"/>
  <c r="F134" i="3"/>
  <c r="F135" i="3"/>
  <c r="F136" i="3"/>
  <c r="E131" i="3"/>
  <c r="E132" i="3"/>
  <c r="E133" i="3"/>
  <c r="E134" i="3"/>
  <c r="E135" i="3"/>
  <c r="E136" i="3"/>
  <c r="D135" i="3"/>
  <c r="D136" i="3"/>
  <c r="D131" i="3"/>
  <c r="D132" i="3"/>
  <c r="D133" i="3"/>
  <c r="D134" i="3"/>
  <c r="D128" i="3"/>
  <c r="E128" i="3"/>
  <c r="F128" i="3"/>
  <c r="G128" i="3"/>
  <c r="D127" i="3"/>
  <c r="E127" i="3"/>
  <c r="F127" i="3"/>
  <c r="G127" i="3"/>
  <c r="G111" i="3" l="1"/>
  <c r="G112" i="3"/>
  <c r="F111" i="3"/>
  <c r="F112" i="3"/>
  <c r="E111" i="3"/>
  <c r="E112" i="3"/>
  <c r="D111" i="3"/>
  <c r="D112" i="3"/>
  <c r="G130" i="3" l="1"/>
  <c r="F130" i="3"/>
  <c r="E130" i="3"/>
  <c r="D130" i="3"/>
  <c r="G129" i="3"/>
  <c r="F129" i="3"/>
  <c r="E129" i="3"/>
  <c r="D129" i="3"/>
  <c r="G126" i="3"/>
  <c r="F126" i="3"/>
  <c r="E126" i="3"/>
  <c r="D126" i="3"/>
  <c r="G125" i="3"/>
  <c r="F125" i="3"/>
  <c r="E125" i="3"/>
  <c r="D125" i="3"/>
  <c r="G124" i="3"/>
  <c r="F124" i="3"/>
  <c r="E124" i="3"/>
  <c r="D124" i="3"/>
  <c r="G123" i="3"/>
  <c r="F123" i="3"/>
  <c r="E123" i="3"/>
  <c r="D123" i="3"/>
  <c r="G122" i="3"/>
  <c r="F122" i="3"/>
  <c r="E122" i="3"/>
  <c r="D122" i="3"/>
  <c r="G121" i="3"/>
  <c r="F121" i="3"/>
  <c r="E121" i="3"/>
  <c r="D121" i="3"/>
  <c r="G120" i="3"/>
  <c r="F120" i="3"/>
  <c r="E120" i="3"/>
  <c r="D120" i="3"/>
  <c r="G119" i="3"/>
  <c r="F119" i="3"/>
  <c r="E119" i="3"/>
  <c r="D119" i="3"/>
  <c r="G118" i="3"/>
  <c r="F118" i="3"/>
  <c r="E118" i="3"/>
  <c r="D118" i="3"/>
  <c r="G117" i="3"/>
  <c r="F117" i="3"/>
  <c r="E117" i="3"/>
  <c r="D117" i="3"/>
  <c r="G116" i="3"/>
  <c r="F116" i="3"/>
  <c r="E116" i="3"/>
  <c r="D116" i="3"/>
  <c r="G115" i="3"/>
  <c r="F115" i="3"/>
  <c r="E115" i="3"/>
  <c r="D115" i="3"/>
  <c r="G114" i="3"/>
  <c r="F114" i="3"/>
  <c r="E114" i="3"/>
  <c r="D114" i="3"/>
  <c r="G113" i="3"/>
  <c r="F113" i="3"/>
  <c r="E113" i="3"/>
  <c r="D113" i="3"/>
  <c r="G110" i="3"/>
  <c r="F110" i="3"/>
  <c r="E110" i="3"/>
  <c r="D110" i="3"/>
  <c r="G109" i="3"/>
  <c r="F109" i="3"/>
  <c r="E109" i="3"/>
  <c r="D109" i="3"/>
  <c r="G108" i="3"/>
  <c r="F108" i="3"/>
  <c r="E108" i="3"/>
  <c r="D108" i="3"/>
  <c r="G107" i="3"/>
  <c r="F107" i="3"/>
  <c r="E107" i="3"/>
  <c r="D107" i="3"/>
  <c r="G105" i="3"/>
  <c r="G104" i="3"/>
  <c r="G103" i="3"/>
  <c r="D102" i="3"/>
  <c r="G101" i="3"/>
  <c r="G100" i="3"/>
  <c r="G99" i="3"/>
  <c r="D98" i="3"/>
  <c r="G97" i="3"/>
  <c r="G96" i="3"/>
  <c r="G95" i="3"/>
  <c r="D94" i="3"/>
  <c r="G92" i="3"/>
  <c r="F92" i="3"/>
  <c r="E92" i="3"/>
  <c r="D92" i="3"/>
  <c r="G91" i="3"/>
  <c r="F91" i="3"/>
  <c r="E91" i="3"/>
  <c r="D91" i="3"/>
  <c r="G90" i="3"/>
  <c r="F90" i="3"/>
  <c r="E90" i="3"/>
  <c r="D90" i="3"/>
  <c r="G89" i="3"/>
  <c r="F89" i="3"/>
  <c r="E89" i="3"/>
  <c r="D89" i="3"/>
  <c r="G88" i="3"/>
  <c r="F88" i="3"/>
  <c r="E88" i="3"/>
  <c r="D88" i="3"/>
  <c r="G87" i="3"/>
  <c r="F87" i="3"/>
  <c r="E87" i="3"/>
  <c r="D87" i="3"/>
  <c r="G86" i="3"/>
  <c r="F86" i="3"/>
  <c r="E86" i="3"/>
  <c r="D86" i="3"/>
  <c r="G85" i="3"/>
  <c r="F85" i="3"/>
  <c r="E85" i="3"/>
  <c r="D85" i="3"/>
  <c r="G84" i="3"/>
  <c r="F84" i="3"/>
  <c r="E84" i="3"/>
  <c r="D84" i="3"/>
  <c r="G83" i="3"/>
  <c r="F83" i="3"/>
  <c r="E83" i="3"/>
  <c r="D83" i="3"/>
  <c r="G82" i="3"/>
  <c r="F82" i="3"/>
  <c r="E82" i="3"/>
  <c r="D82" i="3"/>
  <c r="G81" i="3"/>
  <c r="F81" i="3"/>
  <c r="E81" i="3"/>
  <c r="D81" i="3"/>
  <c r="G79" i="3"/>
  <c r="F79" i="3"/>
  <c r="E79" i="3"/>
  <c r="D79" i="3"/>
  <c r="G78" i="3"/>
  <c r="F78" i="3"/>
  <c r="E78" i="3"/>
  <c r="D78" i="3"/>
  <c r="G77" i="3"/>
  <c r="F77" i="3"/>
  <c r="E77" i="3"/>
  <c r="D77" i="3"/>
  <c r="G76" i="3"/>
  <c r="F76" i="3"/>
  <c r="E76" i="3"/>
  <c r="D76" i="3"/>
  <c r="G74" i="3"/>
  <c r="D73" i="3"/>
  <c r="G72" i="3"/>
  <c r="G71" i="3"/>
  <c r="G70" i="3"/>
  <c r="D69" i="3"/>
  <c r="G68" i="3"/>
  <c r="G67" i="3"/>
  <c r="G66" i="3"/>
  <c r="D65" i="3"/>
  <c r="G64" i="3"/>
  <c r="G63" i="3"/>
  <c r="G62" i="3"/>
  <c r="D61" i="3"/>
  <c r="G60" i="3"/>
  <c r="G59" i="3"/>
  <c r="G58" i="3"/>
  <c r="D57" i="3"/>
  <c r="G56" i="3"/>
  <c r="G55" i="3"/>
  <c r="G54" i="3"/>
  <c r="D53" i="3"/>
  <c r="F52" i="3"/>
  <c r="G51" i="3"/>
  <c r="G50" i="3"/>
  <c r="D49" i="3"/>
  <c r="F48" i="3"/>
  <c r="G47" i="3"/>
  <c r="G46" i="3"/>
  <c r="D45" i="3"/>
  <c r="F44" i="3"/>
  <c r="G42" i="3"/>
  <c r="F42" i="3"/>
  <c r="E42" i="3"/>
  <c r="D42" i="3"/>
  <c r="G41" i="3"/>
  <c r="F41" i="3"/>
  <c r="E41" i="3"/>
  <c r="D41" i="3"/>
  <c r="G40" i="3"/>
  <c r="F40" i="3"/>
  <c r="E40" i="3"/>
  <c r="D40" i="3"/>
  <c r="G39" i="3"/>
  <c r="F39" i="3"/>
  <c r="E39" i="3"/>
  <c r="D39" i="3"/>
  <c r="G38" i="3"/>
  <c r="F38" i="3"/>
  <c r="E38" i="3"/>
  <c r="D38" i="3"/>
  <c r="G37" i="3"/>
  <c r="F37" i="3"/>
  <c r="E37" i="3"/>
  <c r="D37" i="3"/>
  <c r="G36" i="3"/>
  <c r="F36" i="3"/>
  <c r="E36" i="3"/>
  <c r="D36" i="3"/>
  <c r="G35" i="3"/>
  <c r="F35" i="3"/>
  <c r="E35" i="3"/>
  <c r="D35" i="3"/>
  <c r="G34" i="3"/>
  <c r="F34" i="3"/>
  <c r="E34" i="3"/>
  <c r="D34" i="3"/>
  <c r="G33" i="3"/>
  <c r="F33" i="3"/>
  <c r="E33" i="3"/>
  <c r="D33" i="3"/>
  <c r="G32" i="3"/>
  <c r="F32" i="3"/>
  <c r="E32" i="3"/>
  <c r="D32" i="3"/>
  <c r="G31" i="3"/>
  <c r="F31" i="3"/>
  <c r="E31" i="3"/>
  <c r="D31" i="3"/>
  <c r="G30" i="3"/>
  <c r="F30" i="3"/>
  <c r="E30" i="3"/>
  <c r="D30" i="3"/>
  <c r="G29" i="3"/>
  <c r="F29" i="3"/>
  <c r="E29" i="3"/>
  <c r="D29" i="3"/>
  <c r="G28" i="3"/>
  <c r="F28" i="3"/>
  <c r="E28" i="3"/>
  <c r="D28" i="3"/>
  <c r="G27" i="3"/>
  <c r="F27" i="3"/>
  <c r="E27" i="3"/>
  <c r="D27" i="3"/>
  <c r="G26" i="3"/>
  <c r="F26" i="3"/>
  <c r="E26" i="3"/>
  <c r="D26" i="3"/>
  <c r="G25" i="3"/>
  <c r="F25" i="3"/>
  <c r="E25" i="3"/>
  <c r="D25" i="3"/>
  <c r="G24" i="3"/>
  <c r="F24" i="3"/>
  <c r="E24" i="3"/>
  <c r="D24" i="3"/>
  <c r="G23" i="3"/>
  <c r="F23" i="3"/>
  <c r="E23" i="3"/>
  <c r="D23" i="3"/>
  <c r="G22" i="3"/>
  <c r="F22" i="3"/>
  <c r="E22" i="3"/>
  <c r="D22" i="3"/>
  <c r="G21" i="3"/>
  <c r="F21" i="3"/>
  <c r="E21" i="3"/>
  <c r="D21" i="3"/>
  <c r="G20" i="3"/>
  <c r="F20" i="3"/>
  <c r="E20" i="3"/>
  <c r="D20" i="3"/>
  <c r="G19" i="3"/>
  <c r="F19" i="3"/>
  <c r="E19" i="3"/>
  <c r="D19" i="3"/>
  <c r="G18" i="3"/>
  <c r="F18" i="3"/>
  <c r="E18" i="3"/>
  <c r="D18" i="3"/>
  <c r="G17" i="3"/>
  <c r="F17" i="3"/>
  <c r="E17" i="3"/>
  <c r="D17" i="3"/>
  <c r="G16" i="3"/>
  <c r="F16" i="3"/>
  <c r="E16" i="3"/>
  <c r="D16" i="3"/>
  <c r="G15" i="3"/>
  <c r="F15" i="3"/>
  <c r="E15" i="3"/>
  <c r="D15" i="3"/>
  <c r="G14" i="3"/>
  <c r="F14" i="3"/>
  <c r="E14" i="3"/>
  <c r="D14" i="3"/>
  <c r="G13" i="3"/>
  <c r="F13" i="3"/>
  <c r="E13" i="3"/>
  <c r="D13" i="3"/>
  <c r="G12" i="3"/>
  <c r="F12" i="3"/>
  <c r="E12" i="3"/>
  <c r="D12" i="3"/>
  <c r="G10" i="3"/>
  <c r="G8" i="3"/>
  <c r="F8" i="3"/>
  <c r="E8" i="3"/>
  <c r="D8" i="3"/>
  <c r="E66" i="3" l="1"/>
  <c r="F61" i="3"/>
  <c r="F49" i="3"/>
  <c r="F102" i="3"/>
  <c r="D100" i="3"/>
  <c r="D47" i="3"/>
  <c r="E65" i="3"/>
  <c r="D54" i="3"/>
  <c r="F65" i="3"/>
  <c r="E70" i="3"/>
  <c r="D95" i="3"/>
  <c r="D59" i="3"/>
  <c r="D70" i="3"/>
  <c r="E54" i="3"/>
  <c r="E95" i="3"/>
  <c r="D10" i="3"/>
  <c r="E45" i="3"/>
  <c r="E46" i="3"/>
  <c r="E57" i="3"/>
  <c r="E58" i="3"/>
  <c r="F69" i="3"/>
  <c r="F45" i="3"/>
  <c r="E49" i="3"/>
  <c r="E50" i="3"/>
  <c r="G52" i="3"/>
  <c r="D55" i="3"/>
  <c r="F57" i="3"/>
  <c r="E61" i="3"/>
  <c r="E62" i="3"/>
  <c r="D66" i="3"/>
  <c r="D71" i="3"/>
  <c r="F73" i="3"/>
  <c r="D96" i="3"/>
  <c r="F98" i="3"/>
  <c r="E102" i="3"/>
  <c r="E103" i="3"/>
  <c r="D46" i="3"/>
  <c r="D51" i="3"/>
  <c r="E53" i="3"/>
  <c r="D58" i="3"/>
  <c r="D63" i="3"/>
  <c r="E69" i="3"/>
  <c r="D74" i="3"/>
  <c r="E94" i="3"/>
  <c r="D99" i="3"/>
  <c r="D104" i="3"/>
  <c r="E10" i="3"/>
  <c r="D50" i="3"/>
  <c r="F53" i="3"/>
  <c r="D62" i="3"/>
  <c r="D67" i="3"/>
  <c r="E73" i="3"/>
  <c r="E74" i="3"/>
  <c r="F94" i="3"/>
  <c r="E98" i="3"/>
  <c r="E99" i="3"/>
  <c r="D103" i="3"/>
  <c r="G48" i="3"/>
  <c r="F10" i="3"/>
  <c r="D44" i="3"/>
  <c r="G45" i="3"/>
  <c r="F46" i="3"/>
  <c r="E47" i="3"/>
  <c r="D48" i="3"/>
  <c r="G49" i="3"/>
  <c r="F50" i="3"/>
  <c r="E51" i="3"/>
  <c r="D52" i="3"/>
  <c r="G53" i="3"/>
  <c r="F54" i="3"/>
  <c r="E55" i="3"/>
  <c r="D56" i="3"/>
  <c r="G57" i="3"/>
  <c r="F58" i="3"/>
  <c r="E59" i="3"/>
  <c r="D60" i="3"/>
  <c r="G61" i="3"/>
  <c r="F62" i="3"/>
  <c r="E63" i="3"/>
  <c r="D64" i="3"/>
  <c r="G65" i="3"/>
  <c r="F66" i="3"/>
  <c r="E67" i="3"/>
  <c r="D68" i="3"/>
  <c r="G69" i="3"/>
  <c r="F70" i="3"/>
  <c r="E71" i="3"/>
  <c r="D72" i="3"/>
  <c r="G73" i="3"/>
  <c r="F74" i="3"/>
  <c r="G94" i="3"/>
  <c r="F95" i="3"/>
  <c r="E96" i="3"/>
  <c r="D97" i="3"/>
  <c r="G98" i="3"/>
  <c r="F99" i="3"/>
  <c r="E100" i="3"/>
  <c r="D101" i="3"/>
  <c r="G102" i="3"/>
  <c r="F103" i="3"/>
  <c r="E104" i="3"/>
  <c r="D105" i="3"/>
  <c r="G44" i="3"/>
  <c r="E44" i="3"/>
  <c r="F47" i="3"/>
  <c r="E48" i="3"/>
  <c r="F51" i="3"/>
  <c r="E52" i="3"/>
  <c r="F55" i="3"/>
  <c r="E56" i="3"/>
  <c r="F59" i="3"/>
  <c r="E60" i="3"/>
  <c r="F63" i="3"/>
  <c r="E64" i="3"/>
  <c r="F67" i="3"/>
  <c r="E68" i="3"/>
  <c r="F71" i="3"/>
  <c r="E72" i="3"/>
  <c r="F96" i="3"/>
  <c r="E97" i="3"/>
  <c r="F100" i="3"/>
  <c r="E101" i="3"/>
  <c r="F104" i="3"/>
  <c r="E105" i="3"/>
  <c r="F56" i="3"/>
  <c r="F60" i="3"/>
  <c r="F64" i="3"/>
  <c r="F68" i="3"/>
  <c r="F72" i="3"/>
  <c r="F97" i="3"/>
  <c r="F101" i="3"/>
  <c r="F105" i="3"/>
</calcChain>
</file>

<file path=xl/sharedStrings.xml><?xml version="1.0" encoding="utf-8"?>
<sst xmlns="http://schemas.openxmlformats.org/spreadsheetml/2006/main" count="143" uniqueCount="99">
  <si>
    <t xml:space="preserve">Тарифы на оплату медицинской помощи в рамках мероприятий по диспансеризации и профилактическим осмотрам отдельных категорий граждан </t>
  </si>
  <si>
    <t>№ п/п</t>
  </si>
  <si>
    <t>Наименование</t>
  </si>
  <si>
    <t>Базовый тариф</t>
  </si>
  <si>
    <t xml:space="preserve"> 1 районная группа</t>
  </si>
  <si>
    <t xml:space="preserve"> 2 районная группа</t>
  </si>
  <si>
    <t xml:space="preserve"> 3 районная группа</t>
  </si>
  <si>
    <t xml:space="preserve"> 4 районная группа</t>
  </si>
  <si>
    <t xml:space="preserve">Законченный случай диспансеризации детей-сирот, детей, оставшихся без попечения родителей, в том числе усыновленных (удочеренных), принятых под опеку (попечительство), в приемную или патронатную семью, прибывающих в стационарных учреждениях детей-сирот и детей, находящихся в трудной жизненной ситуации: </t>
  </si>
  <si>
    <t>0-17</t>
  </si>
  <si>
    <t xml:space="preserve">Законченный случай I этапа диспансеризации определенных групп  взрослого населения: </t>
  </si>
  <si>
    <t>Законченный случай II этапа диспансеризации определенных групп  взрослого населения :</t>
  </si>
  <si>
    <t>Мужчины 45 и старше</t>
  </si>
  <si>
    <t>Женщины 45 и старше</t>
  </si>
  <si>
    <t>Законченный случай профилактических медицинских осмотров лиц старше 18 лет:</t>
  </si>
  <si>
    <t>Законченный случай профилактических медицинских осмотров несовершеннолетних:</t>
  </si>
  <si>
    <t>Мальчики 1 месяц</t>
  </si>
  <si>
    <t>Девочки 1 месяц</t>
  </si>
  <si>
    <t>Мальчики 3 месяца</t>
  </si>
  <si>
    <t>Девочки 3 месяца</t>
  </si>
  <si>
    <t>Мальчики 12 месяцев</t>
  </si>
  <si>
    <t>Девочки 12 месяцев</t>
  </si>
  <si>
    <t>Мальчики 3 года</t>
  </si>
  <si>
    <t>Девочки 3 года</t>
  </si>
  <si>
    <t>Мальчики 6 лет</t>
  </si>
  <si>
    <t>Девочки 6 лет</t>
  </si>
  <si>
    <t>Мальчики 7 лет</t>
  </si>
  <si>
    <t>Девочки 7 лет</t>
  </si>
  <si>
    <t>Мальчики 10 лет</t>
  </si>
  <si>
    <t>Девочки 10 лет</t>
  </si>
  <si>
    <t>Мальчики 14 лет</t>
  </si>
  <si>
    <t>Девочки 14 лет</t>
  </si>
  <si>
    <t>2.1</t>
  </si>
  <si>
    <t xml:space="preserve">Законченный случай диспансеризации детей-сирот, детей, оставшихся без попечения родителей, в том числе усыновленных (удочеренных), принятых под опеку (попечительство), в приемную или патронатную семью, прибывающих в стационарных учреждениях детей-сирот и детей, находящихся в трудной жизненной ситуации, проводимой мобильными медицинскими бригадами </t>
  </si>
  <si>
    <t>1.1</t>
  </si>
  <si>
    <t>Законченный случай профилактических медицинских осмотров лиц старше 18 лет, проводимых мобильными медицинскими бригадами</t>
  </si>
  <si>
    <t xml:space="preserve"> 4.1</t>
  </si>
  <si>
    <t>Законченный случай I этапа диспансеризации определенных групп  взрослого населения, проводимой мобильными медицинскими бригадами :</t>
  </si>
  <si>
    <t>Мужчины 21,27,33</t>
  </si>
  <si>
    <t>Мужчины 18,24,30</t>
  </si>
  <si>
    <t>Мужчины 39</t>
  </si>
  <si>
    <t xml:space="preserve"> Мужчины 36</t>
  </si>
  <si>
    <t>Мужчины 55</t>
  </si>
  <si>
    <t>Мужчины 45</t>
  </si>
  <si>
    <t>Женщины 21, 27, 33</t>
  </si>
  <si>
    <t>Женщины 18, 24, 30</t>
  </si>
  <si>
    <t>Женщины 39</t>
  </si>
  <si>
    <t>Женщины 36</t>
  </si>
  <si>
    <t>Женщины 51, 57, 63</t>
  </si>
  <si>
    <t>Женщины 45</t>
  </si>
  <si>
    <t>Женщины 42, 48, 54, 60</t>
  </si>
  <si>
    <t>Мужчины 19, 21, 23, 25, 27, 29, 31, 33</t>
  </si>
  <si>
    <t>Мужчины 41, 43, 45, 47, 49, 51, 53, 55, 57, 59, 61, 63, 65, 67, 69, 71, 73, 75, 77, 79, 81, 83, 85, 87, 89, 91, 93, 95, 97, 99</t>
  </si>
  <si>
    <t>Мужчины 18, 20, 22, 24, 26, 28, 30, 32, 34</t>
  </si>
  <si>
    <t>Мужчины 35, 37, 39</t>
  </si>
  <si>
    <t>Мужчины 36, 38</t>
  </si>
  <si>
    <t>Мужчины 40, 42, 44, 46, 48, 50, 52, 54, 56, 58, 60, 62, 64, 66, 68, 70, 72, 74, 76, 78, 80, 82, 84, 86, 88, 90, 92, 94, 96, 98</t>
  </si>
  <si>
    <t>Женщины 41, 43, 45, 47, 49, 51, 53, 55, 57, 59, 61, 63, 65, 67, 69, 71, 73, 75, 77, 79, 81, 83, 85, 87, 89, 91, 93, 95, 97, 99</t>
  </si>
  <si>
    <t>Женщины 19, 21, 23, 25, 27, 29, 31, 33</t>
  </si>
  <si>
    <t>Женщины 18, 20, 22, 24, 26, 28, 30, 32, 34</t>
  </si>
  <si>
    <t>Женщины 40, 42, 44, 46, 48, 50, 52, 54, 56, 58, 60, 62, 64, 66, 68, 70, 72, 74, 76, 78, 80, 82, 84, 86, 88, 90, 92, 94, 96, 98</t>
  </si>
  <si>
    <t>Женщины 35, 37, 39</t>
  </si>
  <si>
    <t>Женщины 36, 38</t>
  </si>
  <si>
    <t>Мужчины 41, 43, 47, 49, 53, 59, 61, 79, 81, 85, 87, 91, 93, 97, 99</t>
  </si>
  <si>
    <t>Мужчины 51, 57, 63, 77, 83, 89, 95</t>
  </si>
  <si>
    <t>Мужчины 76, 78, 82, 84, 88, 90, 94, 96</t>
  </si>
  <si>
    <t>Мужчины 80, 86, 92, 98</t>
  </si>
  <si>
    <t>Мужчины 67, 69, 73, 75</t>
  </si>
  <si>
    <t>Мужчины 65, 71</t>
  </si>
  <si>
    <t>Мужчины 40, 44, 46, 52, 56, 58, 62, 66, 70, 72</t>
  </si>
  <si>
    <t>Мужчины 42, 48, 54, 68, 74</t>
  </si>
  <si>
    <t>Мужчины 50, 64</t>
  </si>
  <si>
    <t>Мужчины 60</t>
  </si>
  <si>
    <t>Женщины 41, 43, 47, 49, 53, 55, 59, 61, 79, 81, 85, 87, 91, 93, 97, 99</t>
  </si>
  <si>
    <t>Женщины 77, 83, 89, 95</t>
  </si>
  <si>
    <t>Женщины 76, 78, 82, 84, 88, 90, 94, 96</t>
  </si>
  <si>
    <t>Женщины 80, 86, 92, 98</t>
  </si>
  <si>
    <t>Женщины 67, 69, 73, 75</t>
  </si>
  <si>
    <t>Женщины 65, 71</t>
  </si>
  <si>
    <t>Женщины 66, 70, 72, 40, 44, 46, 50, 52, 56, 58, 62, 64</t>
  </si>
  <si>
    <t>Женщины 68, 74</t>
  </si>
  <si>
    <t>Мужчины 18 – 44 года</t>
  </si>
  <si>
    <t>Женщины 18 – 44 года</t>
  </si>
  <si>
    <t>Мальчики 2 месяца</t>
  </si>
  <si>
    <t>Девочки 2 месяца</t>
  </si>
  <si>
    <t>Новорожденный, 4,5,6,7,8,9,10,11 месяцев,
1 год 3 месяца, 1 год 6 месяцев,
девочки</t>
  </si>
  <si>
    <t>Новорожденный, 4,5,6,7,8,9,10,11 месяцев,
1 год 3 месяца, 1 год 6 месяцев
мальчики</t>
  </si>
  <si>
    <t>Мальчики 2,4,5,8,9,11,12 лет</t>
  </si>
  <si>
    <t>Девочки 2,4,5,8,9,11,12 лет</t>
  </si>
  <si>
    <t>Мальчики 13 лет</t>
  </si>
  <si>
    <t>Девочки 13 лет</t>
  </si>
  <si>
    <t>Мальчики 15 лет</t>
  </si>
  <si>
    <t>Девочки 15 лет</t>
  </si>
  <si>
    <t>Мальчики 16 лет</t>
  </si>
  <si>
    <t>Девочки 16 лет</t>
  </si>
  <si>
    <t>Мальчики 17 лет</t>
  </si>
  <si>
    <t>Девочки17 лет</t>
  </si>
  <si>
    <t xml:space="preserve">Приложение № 5
к Соглашению о тарифах на оплату медицинской помощи по обязательному медицинскому страхованию на территории Хабаровского края на 2020 год
</t>
  </si>
  <si>
    <t>Тарифы на оплату медицинской помощи,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</si>
</sst>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_-* #,##0.00_р_._-;\-* #,##0.00_р_._-;_-* &quot;-&quot;??_р_._-;_-@_-"/>
  </numFmts>
  <fonts count="12" x14ac:knownFonts="1">
    <font>
      <sz val="11"/>
      <color theme="1"/>
      <name val="Calibri"/>
      <family val="2"/>
      <charset val="204"/>
      <scheme val="minor"/>
    </font>
    <font>
      <sz val="11"/>
      <color theme="1"/>
      <name val="Calibri"/>
      <family val="2"/>
      <charset val="204"/>
      <scheme val="minor"/>
    </font>
    <font>
      <sz val="10"/>
      <name val="Arial Cyr"/>
      <charset val="204"/>
    </font>
    <font>
      <sz val="11"/>
      <name val="Times New Roman"/>
      <family val="1"/>
      <charset val="204"/>
    </font>
    <font>
      <sz val="12"/>
      <name val="Times New Roman"/>
      <family val="1"/>
      <charset val="204"/>
    </font>
    <font>
      <sz val="11"/>
      <name val="Calibri"/>
      <family val="2"/>
      <charset val="204"/>
      <scheme val="minor"/>
    </font>
    <font>
      <sz val="12"/>
      <color theme="1"/>
      <name val="Calibri"/>
      <family val="2"/>
      <charset val="204"/>
      <scheme val="minor"/>
    </font>
    <font>
      <sz val="12"/>
      <color theme="1"/>
      <name val="Times New Roman"/>
      <family val="2"/>
      <charset val="204"/>
    </font>
    <font>
      <sz val="10"/>
      <name val="Times New Roman"/>
      <family val="1"/>
      <charset val="204"/>
    </font>
    <font>
      <b/>
      <sz val="11"/>
      <name val="Times New Roman"/>
      <family val="1"/>
      <charset val="204"/>
    </font>
    <font>
      <sz val="14"/>
      <name val="Times New Roman"/>
      <family val="1"/>
      <charset val="204"/>
    </font>
    <font>
      <sz val="14"/>
      <name val="Calibri"/>
      <family val="2"/>
      <charset val="204"/>
      <scheme val="minor"/>
    </font>
  </fonts>
  <fills count="2">
    <fill>
      <patternFill patternType="none"/>
    </fill>
    <fill>
      <patternFill patternType="gray125"/>
    </fill>
  </fills>
  <borders count="29">
    <border>
      <left/>
      <right/>
      <top/>
      <bottom/>
      <diagonal/>
    </border>
    <border>
      <left style="medium">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s>
  <cellStyleXfs count="48">
    <xf numFmtId="0" fontId="0" fillId="0" borderId="0"/>
    <xf numFmtId="0" fontId="1" fillId="0" borderId="0"/>
    <xf numFmtId="0" fontId="1" fillId="0" borderId="0"/>
    <xf numFmtId="9" fontId="2" fillId="0" borderId="0" applyFont="0" applyFill="0" applyBorder="0" applyAlignment="0" applyProtection="0"/>
    <xf numFmtId="0" fontId="6" fillId="0" borderId="0"/>
    <xf numFmtId="0" fontId="2" fillId="0" borderId="0"/>
    <xf numFmtId="0" fontId="7"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4" fillId="0" borderId="0" applyFill="0" applyBorder="0" applyProtection="0">
      <alignment wrapText="1"/>
      <protection locked="0"/>
    </xf>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6"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cellStyleXfs>
  <cellXfs count="70">
    <xf numFmtId="0" fontId="0" fillId="0" borderId="0" xfId="0"/>
    <xf numFmtId="4" fontId="3" fillId="0" borderId="15" xfId="1" applyNumberFormat="1" applyFont="1" applyFill="1" applyBorder="1" applyAlignment="1">
      <alignment horizontal="center" vertical="center" wrapText="1"/>
    </xf>
    <xf numFmtId="4" fontId="3" fillId="0" borderId="16" xfId="1" applyNumberFormat="1" applyFont="1" applyFill="1" applyBorder="1" applyAlignment="1">
      <alignment horizontal="center" vertical="center" wrapText="1"/>
    </xf>
    <xf numFmtId="49" fontId="4" fillId="0" borderId="14" xfId="1" applyNumberFormat="1" applyFont="1" applyFill="1" applyBorder="1" applyAlignment="1">
      <alignment horizontal="center" vertical="center" wrapText="1"/>
    </xf>
    <xf numFmtId="4" fontId="5" fillId="0" borderId="0" xfId="0" applyNumberFormat="1" applyFont="1" applyFill="1"/>
    <xf numFmtId="0" fontId="5" fillId="0" borderId="0" xfId="0" applyFont="1" applyFill="1"/>
    <xf numFmtId="0" fontId="3" fillId="0" borderId="15" xfId="0" applyFont="1" applyFill="1" applyBorder="1" applyAlignment="1">
      <alignment horizontal="center" vertical="center"/>
    </xf>
    <xf numFmtId="0" fontId="4" fillId="0" borderId="14" xfId="1" applyFont="1" applyFill="1" applyBorder="1" applyAlignment="1">
      <alignment horizontal="center" vertical="center" wrapText="1"/>
    </xf>
    <xf numFmtId="0" fontId="3" fillId="0" borderId="15" xfId="1" applyFont="1" applyFill="1" applyBorder="1"/>
    <xf numFmtId="0" fontId="4" fillId="0" borderId="20" xfId="1" applyFont="1" applyFill="1" applyBorder="1" applyAlignment="1">
      <alignment horizontal="center" vertical="center" wrapText="1"/>
    </xf>
    <xf numFmtId="0" fontId="3" fillId="0" borderId="21" xfId="1" applyFont="1" applyFill="1" applyBorder="1"/>
    <xf numFmtId="0" fontId="3" fillId="0" borderId="15" xfId="0" applyFont="1" applyFill="1" applyBorder="1" applyAlignment="1">
      <alignment horizontal="center" vertical="center" wrapText="1"/>
    </xf>
    <xf numFmtId="0" fontId="10" fillId="0" borderId="0" xfId="1" applyFont="1" applyFill="1" applyBorder="1" applyAlignment="1">
      <alignment wrapText="1"/>
    </xf>
    <xf numFmtId="0" fontId="10" fillId="0" borderId="0" xfId="1" applyFont="1" applyFill="1" applyBorder="1" applyAlignment="1">
      <alignment horizontal="center" wrapText="1"/>
    </xf>
    <xf numFmtId="0" fontId="3" fillId="0" borderId="0" xfId="1" applyFont="1" applyFill="1" applyBorder="1" applyAlignment="1">
      <alignment horizontal="center" wrapText="1"/>
    </xf>
    <xf numFmtId="0" fontId="5" fillId="0" borderId="0" xfId="1" applyFont="1" applyFill="1" applyAlignment="1">
      <alignment horizontal="right" wrapText="1"/>
    </xf>
    <xf numFmtId="0" fontId="11" fillId="0" borderId="0" xfId="1" applyFont="1" applyFill="1" applyAlignment="1">
      <alignment horizontal="left" vertical="top" wrapText="1"/>
    </xf>
    <xf numFmtId="0" fontId="11" fillId="0" borderId="7" xfId="1" applyFont="1" applyFill="1" applyBorder="1" applyAlignment="1">
      <alignment horizontal="left" vertical="top" wrapText="1"/>
    </xf>
    <xf numFmtId="0" fontId="5" fillId="0" borderId="7" xfId="1" applyFont="1" applyFill="1" applyBorder="1" applyAlignment="1">
      <alignment horizontal="left" vertical="top" wrapText="1"/>
    </xf>
    <xf numFmtId="0" fontId="4" fillId="0" borderId="0" xfId="2" applyFont="1" applyFill="1" applyAlignment="1">
      <alignment horizontal="left" vertical="top" wrapText="1"/>
    </xf>
    <xf numFmtId="164" fontId="3" fillId="0" borderId="7" xfId="2" applyNumberFormat="1" applyFont="1" applyFill="1" applyBorder="1" applyAlignment="1">
      <alignment horizontal="center" vertical="center" wrapText="1"/>
    </xf>
    <xf numFmtId="164" fontId="3" fillId="0" borderId="8" xfId="2" applyNumberFormat="1" applyFont="1" applyFill="1" applyBorder="1" applyAlignment="1">
      <alignment horizontal="center" vertical="center" wrapText="1"/>
    </xf>
    <xf numFmtId="164" fontId="3" fillId="0" borderId="9" xfId="2" applyNumberFormat="1" applyFont="1" applyFill="1" applyBorder="1" applyAlignment="1">
      <alignment horizontal="center" vertical="center" wrapText="1"/>
    </xf>
    <xf numFmtId="0" fontId="4" fillId="0" borderId="10" xfId="2" applyFont="1" applyFill="1" applyBorder="1" applyAlignment="1">
      <alignment horizontal="center" vertical="center" wrapText="1"/>
    </xf>
    <xf numFmtId="0" fontId="4" fillId="0" borderId="14" xfId="2" applyFont="1" applyFill="1" applyBorder="1" applyAlignment="1">
      <alignment horizontal="left" vertical="top" wrapText="1"/>
    </xf>
    <xf numFmtId="0" fontId="4" fillId="0" borderId="15" xfId="2" applyFont="1" applyFill="1" applyBorder="1" applyAlignment="1">
      <alignment horizontal="center" vertical="top" wrapText="1"/>
    </xf>
    <xf numFmtId="4" fontId="3" fillId="0" borderId="15" xfId="2" applyNumberFormat="1" applyFont="1" applyFill="1" applyBorder="1" applyAlignment="1">
      <alignment horizontal="center" vertical="center" wrapText="1"/>
    </xf>
    <xf numFmtId="4" fontId="3" fillId="0" borderId="16" xfId="2" applyNumberFormat="1" applyFont="1" applyFill="1" applyBorder="1" applyAlignment="1">
      <alignment horizontal="center" vertical="center" wrapText="1"/>
    </xf>
    <xf numFmtId="0" fontId="4" fillId="0" borderId="14" xfId="2" applyFont="1" applyFill="1" applyBorder="1" applyAlignment="1">
      <alignment horizontal="center" wrapText="1"/>
    </xf>
    <xf numFmtId="0" fontId="3" fillId="0" borderId="22" xfId="2" applyFont="1" applyFill="1" applyBorder="1" applyAlignment="1">
      <alignment horizontal="center" vertical="center" wrapText="1"/>
    </xf>
    <xf numFmtId="0" fontId="3" fillId="0" borderId="14" xfId="2" applyFont="1" applyFill="1" applyBorder="1" applyAlignment="1">
      <alignment horizontal="center" vertical="center" wrapText="1"/>
    </xf>
    <xf numFmtId="0" fontId="3" fillId="0" borderId="15" xfId="2" applyFont="1" applyFill="1" applyBorder="1" applyAlignment="1">
      <alignment horizontal="left" vertical="center"/>
    </xf>
    <xf numFmtId="0" fontId="3" fillId="0" borderId="27" xfId="2" applyFont="1" applyFill="1" applyBorder="1" applyAlignment="1">
      <alignment horizontal="center" vertical="center" wrapText="1"/>
    </xf>
    <xf numFmtId="0" fontId="3" fillId="0" borderId="15" xfId="2" applyFont="1" applyFill="1" applyBorder="1" applyAlignment="1">
      <alignment horizontal="left" vertical="center" wrapText="1"/>
    </xf>
    <xf numFmtId="0" fontId="3" fillId="0" borderId="28" xfId="2" applyFont="1" applyFill="1" applyBorder="1" applyAlignment="1">
      <alignment horizontal="left" vertical="center"/>
    </xf>
    <xf numFmtId="0" fontId="3" fillId="0" borderId="20" xfId="2" applyFont="1" applyFill="1" applyBorder="1" applyAlignment="1">
      <alignment horizontal="center" vertical="center" wrapText="1"/>
    </xf>
    <xf numFmtId="0" fontId="3" fillId="0" borderId="21" xfId="2" applyFont="1" applyFill="1" applyBorder="1" applyAlignment="1">
      <alignment horizontal="left" vertical="center"/>
    </xf>
    <xf numFmtId="4" fontId="3" fillId="0" borderId="21" xfId="2" applyNumberFormat="1" applyFont="1" applyFill="1" applyBorder="1" applyAlignment="1">
      <alignment horizontal="center" vertical="center" wrapText="1"/>
    </xf>
    <xf numFmtId="4" fontId="3" fillId="0" borderId="26" xfId="2" applyNumberFormat="1" applyFont="1" applyFill="1" applyBorder="1" applyAlignment="1">
      <alignment horizontal="center" vertical="center" wrapText="1"/>
    </xf>
    <xf numFmtId="0" fontId="10" fillId="0" borderId="0" xfId="2" applyFont="1" applyFill="1" applyAlignment="1">
      <alignment horizontal="left" vertical="top" wrapText="1"/>
    </xf>
    <xf numFmtId="0" fontId="4" fillId="0" borderId="0" xfId="2" applyFont="1" applyFill="1" applyAlignment="1">
      <alignment horizontal="center" vertical="center" wrapText="1"/>
    </xf>
    <xf numFmtId="4" fontId="4" fillId="0" borderId="0" xfId="2" applyNumberFormat="1" applyFont="1" applyFill="1" applyAlignment="1">
      <alignment horizontal="center" vertical="center" wrapText="1"/>
    </xf>
    <xf numFmtId="4" fontId="4" fillId="0" borderId="0" xfId="2" applyNumberFormat="1" applyFont="1" applyFill="1" applyAlignment="1">
      <alignment horizontal="left" vertical="top" wrapText="1"/>
    </xf>
    <xf numFmtId="4" fontId="3" fillId="0" borderId="15" xfId="0" applyNumberFormat="1" applyFont="1" applyFill="1" applyBorder="1" applyAlignment="1">
      <alignment horizontal="center" vertical="center"/>
    </xf>
    <xf numFmtId="4" fontId="3" fillId="0" borderId="21" xfId="1" applyNumberFormat="1" applyFont="1" applyFill="1" applyBorder="1" applyAlignment="1">
      <alignment horizontal="center" vertical="center" wrapText="1"/>
    </xf>
    <xf numFmtId="4" fontId="3" fillId="0" borderId="28" xfId="2" applyNumberFormat="1" applyFont="1" applyFill="1" applyBorder="1" applyAlignment="1">
      <alignment horizontal="center" vertical="center" wrapText="1"/>
    </xf>
    <xf numFmtId="0" fontId="8" fillId="0" borderId="0" xfId="1" applyFont="1" applyFill="1" applyBorder="1" applyAlignment="1">
      <alignment horizontal="right" vertical="top" wrapText="1"/>
    </xf>
    <xf numFmtId="0" fontId="9" fillId="0" borderId="0" xfId="1" applyFont="1" applyFill="1" applyBorder="1" applyAlignment="1">
      <alignment horizontal="center" wrapText="1"/>
    </xf>
    <xf numFmtId="0" fontId="3" fillId="0" borderId="1" xfId="2" applyFont="1" applyFill="1" applyBorder="1" applyAlignment="1">
      <alignment horizontal="center" vertical="center" wrapText="1"/>
    </xf>
    <xf numFmtId="0" fontId="3" fillId="0" borderId="6" xfId="2" applyFont="1" applyFill="1" applyBorder="1" applyAlignment="1">
      <alignment horizontal="center" vertical="center" wrapText="1"/>
    </xf>
    <xf numFmtId="9" fontId="3" fillId="0" borderId="2" xfId="3" applyFont="1" applyFill="1" applyBorder="1" applyAlignment="1">
      <alignment horizontal="center" vertical="center" wrapText="1"/>
    </xf>
    <xf numFmtId="9" fontId="3" fillId="0" borderId="7" xfId="3" applyFont="1" applyFill="1" applyBorder="1" applyAlignment="1">
      <alignment horizontal="center" vertical="center" wrapText="1"/>
    </xf>
    <xf numFmtId="0" fontId="3" fillId="0" borderId="3" xfId="2" applyFont="1" applyFill="1" applyBorder="1" applyAlignment="1">
      <alignment horizontal="center" vertical="top" wrapText="1"/>
    </xf>
    <xf numFmtId="0" fontId="3" fillId="0" borderId="4" xfId="2" applyFont="1" applyFill="1" applyBorder="1" applyAlignment="1">
      <alignment horizontal="center" vertical="top" wrapText="1"/>
    </xf>
    <xf numFmtId="0" fontId="3" fillId="0" borderId="5" xfId="2" applyFont="1" applyFill="1" applyBorder="1" applyAlignment="1">
      <alignment horizontal="center" vertical="top" wrapText="1"/>
    </xf>
    <xf numFmtId="0" fontId="3" fillId="0" borderId="17" xfId="1" applyFont="1" applyFill="1" applyBorder="1" applyAlignment="1">
      <alignment horizontal="center" vertical="center" wrapText="1"/>
    </xf>
    <xf numFmtId="0" fontId="3" fillId="0" borderId="18" xfId="1" applyFont="1" applyFill="1" applyBorder="1" applyAlignment="1">
      <alignment horizontal="center" vertical="center" wrapText="1"/>
    </xf>
    <xf numFmtId="0" fontId="3" fillId="0" borderId="19" xfId="1" applyFont="1" applyFill="1" applyBorder="1" applyAlignment="1">
      <alignment horizontal="center" vertical="center" wrapText="1"/>
    </xf>
    <xf numFmtId="0" fontId="3" fillId="0" borderId="23" xfId="2" applyFont="1" applyFill="1" applyBorder="1" applyAlignment="1">
      <alignment horizontal="center" vertical="center" wrapText="1"/>
    </xf>
    <xf numFmtId="0" fontId="3" fillId="0" borderId="24" xfId="2" applyFont="1" applyFill="1" applyBorder="1" applyAlignment="1">
      <alignment horizontal="center" vertical="center" wrapText="1"/>
    </xf>
    <xf numFmtId="0" fontId="3" fillId="0" borderId="25" xfId="2" applyFont="1" applyFill="1" applyBorder="1" applyAlignment="1">
      <alignment horizontal="center" vertical="center" wrapText="1"/>
    </xf>
    <xf numFmtId="0" fontId="3" fillId="0" borderId="11" xfId="2" applyFont="1" applyFill="1" applyBorder="1" applyAlignment="1">
      <alignment horizontal="center" vertical="center" wrapText="1"/>
    </xf>
    <xf numFmtId="0" fontId="3" fillId="0" borderId="12" xfId="2" applyFont="1" applyFill="1" applyBorder="1" applyAlignment="1">
      <alignment horizontal="center" vertical="center" wrapText="1"/>
    </xf>
    <xf numFmtId="0" fontId="3" fillId="0" borderId="13" xfId="2" applyFont="1" applyFill="1" applyBorder="1" applyAlignment="1">
      <alignment horizontal="center" vertical="center" wrapText="1"/>
    </xf>
    <xf numFmtId="0" fontId="3" fillId="0" borderId="17" xfId="2" applyFont="1" applyFill="1" applyBorder="1" applyAlignment="1">
      <alignment horizontal="center" vertical="center" wrapText="1"/>
    </xf>
    <xf numFmtId="0" fontId="3" fillId="0" borderId="18" xfId="2" applyFont="1" applyFill="1" applyBorder="1" applyAlignment="1">
      <alignment horizontal="center" vertical="center" wrapText="1"/>
    </xf>
    <xf numFmtId="0" fontId="3" fillId="0" borderId="19" xfId="2" applyFont="1" applyFill="1" applyBorder="1" applyAlignment="1">
      <alignment horizontal="center" vertical="center" wrapText="1"/>
    </xf>
    <xf numFmtId="0" fontId="3" fillId="0" borderId="17" xfId="1" applyFont="1" applyFill="1" applyBorder="1" applyAlignment="1">
      <alignment horizontal="left" vertical="center"/>
    </xf>
    <xf numFmtId="0" fontId="3" fillId="0" borderId="18" xfId="1" applyFont="1" applyFill="1" applyBorder="1" applyAlignment="1">
      <alignment horizontal="left" vertical="center"/>
    </xf>
    <xf numFmtId="0" fontId="3" fillId="0" borderId="19" xfId="1" applyFont="1" applyFill="1" applyBorder="1" applyAlignment="1">
      <alignment horizontal="left" vertical="center"/>
    </xf>
  </cellXfs>
  <cellStyles count="48">
    <cellStyle name="Обычный" xfId="0" builtinId="0"/>
    <cellStyle name="Обычный 2" xfId="4"/>
    <cellStyle name="Обычный 2 2" xfId="5"/>
    <cellStyle name="Обычный 2 3" xfId="6"/>
    <cellStyle name="Обычный 3" xfId="7"/>
    <cellStyle name="Обычный 3 2" xfId="8"/>
    <cellStyle name="Обычный 3 2 2" xfId="9"/>
    <cellStyle name="Обычный 3 3" xfId="10"/>
    <cellStyle name="Обычный 3 3 2" xfId="1"/>
    <cellStyle name="Обычный 3 4" xfId="2"/>
    <cellStyle name="Обычный 3 5" xfId="11"/>
    <cellStyle name="Обычный 4" xfId="12"/>
    <cellStyle name="Обычный 5" xfId="13"/>
    <cellStyle name="Обычный Лена" xfId="14"/>
    <cellStyle name="Процентный 2" xfId="3"/>
    <cellStyle name="Финансовый 10" xfId="15"/>
    <cellStyle name="Финансовый 11" xfId="16"/>
    <cellStyle name="Финансовый 12" xfId="17"/>
    <cellStyle name="Финансовый 13" xfId="18"/>
    <cellStyle name="Финансовый 14" xfId="19"/>
    <cellStyle name="Финансовый 15" xfId="20"/>
    <cellStyle name="Финансовый 16" xfId="21"/>
    <cellStyle name="Финансовый 17" xfId="22"/>
    <cellStyle name="Финансовый 18" xfId="23"/>
    <cellStyle name="Финансовый 19" xfId="24"/>
    <cellStyle name="Финансовый 2" xfId="25"/>
    <cellStyle name="Финансовый 20" xfId="26"/>
    <cellStyle name="Финансовый 21" xfId="27"/>
    <cellStyle name="Финансовый 22" xfId="28"/>
    <cellStyle name="Финансовый 23" xfId="29"/>
    <cellStyle name="Финансовый 24" xfId="30"/>
    <cellStyle name="Финансовый 25" xfId="31"/>
    <cellStyle name="Финансовый 26" xfId="32"/>
    <cellStyle name="Финансовый 27" xfId="33"/>
    <cellStyle name="Финансовый 28" xfId="34"/>
    <cellStyle name="Финансовый 29" xfId="35"/>
    <cellStyle name="Финансовый 3" xfId="36"/>
    <cellStyle name="Финансовый 3 2" xfId="37"/>
    <cellStyle name="Финансовый 30" xfId="38"/>
    <cellStyle name="Финансовый 31" xfId="39"/>
    <cellStyle name="Финансовый 32" xfId="40"/>
    <cellStyle name="Финансовый 33" xfId="41"/>
    <cellStyle name="Финансовый 4" xfId="42"/>
    <cellStyle name="Финансовый 5" xfId="43"/>
    <cellStyle name="Финансовый 6" xfId="44"/>
    <cellStyle name="Финансовый 7" xfId="45"/>
    <cellStyle name="Финансовый 8" xfId="46"/>
    <cellStyle name="Финансовый 9" xfId="4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Ratmanov\&#1084;&#1086;&#1080;%20&#1076;&#1086;&#1082;&#1091;&#1084;&#1077;&#1085;&#1090;\&#1052;&#1086;&#1080;%20&#1076;&#1086;&#1082;&#1091;&#1084;&#1077;&#1085;&#1090;&#1099;\Reports\Territoriol%20program\Archive%20of%20Program\&#1058;&#1055;&#1043;&#1043;%20&#1042;&#1072;&#1088;&#1080;&#1072;&#1085;&#1090;%201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Xk-popova\Doc\TMP\Rar$DI00.152\_LPU_F_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Параметры"/>
      <sheetName val="Настройка"/>
      <sheetName val="Ст_ВедСеть"/>
      <sheetName val="Ам_ВедСеть"/>
      <sheetName val="Ст_Пок_Рос"/>
      <sheetName val="Ст_КД_Рос"/>
      <sheetName val="Ст_КДЖ_Нор"/>
      <sheetName val="Ст_КД_Нор"/>
      <sheetName val="Ст_Ур_Сл"/>
      <sheetName val="Ст_Ур_УрК"/>
      <sheetName val="Ст_Ур_УрГ"/>
      <sheetName val="Ст_Ур_УрС"/>
      <sheetName val="Ст_СУр_УрК"/>
      <sheetName val="Ст_СУр_УрГ"/>
      <sheetName val="Ст_СУр_УрС"/>
      <sheetName val="Ст_СДл_УрК"/>
      <sheetName val="Ст_СДл_УрГ"/>
      <sheetName val="Ст_СДл_УрС"/>
      <sheetName val="Ст_Дл_Пл"/>
      <sheetName val="Ст_КД_Пл"/>
      <sheetName val="Ст_КД_Деф"/>
      <sheetName val="Ст_КД_Пер"/>
      <sheetName val="Ам_Пос_Нов"/>
      <sheetName val="Амб_Пос_Рос"/>
      <sheetName val="Амб_Пос_Суб"/>
      <sheetName val="Амб_Пос_Фак"/>
      <sheetName val="Амб_Пос_Пл"/>
      <sheetName val="СЗТ_Пок_Рос"/>
      <sheetName val="СЗТ_Об_Фак"/>
      <sheetName val="СЗТ_Об_Пл"/>
      <sheetName val="СМП_Пок_Рос"/>
      <sheetName val="СМП_Об_Фак"/>
      <sheetName val="СМП_Об_Пл"/>
      <sheetName val="Cost_Ratio_R"/>
      <sheetName val="Cost_Ratio_S"/>
      <sheetName val="Cost_Ratio_C"/>
      <sheetName val="Hosp_Cost"/>
      <sheetName val="Cost_OP_Rat_R"/>
      <sheetName val="Cost_OP_Rat_S"/>
      <sheetName val="Cost_OP_Rat_C"/>
      <sheetName val="OP_Cost"/>
      <sheetName val="Bud_Code"/>
      <sheetName val="Bud_Pie"/>
      <sheetName val="Prof_Dist"/>
      <sheetName val="Vis_Dist"/>
      <sheetName val="IPRep_Dist"/>
      <sheetName val="ACare_Dist"/>
      <sheetName val="Tot_Calc"/>
      <sheetName val="Ratify_Prg"/>
    </sheetNames>
    <sheetDataSet>
      <sheetData sheetId="0">
        <row r="8">
          <cell r="A8" t="str">
            <v>Хабаровский край</v>
          </cell>
        </row>
        <row r="18">
          <cell r="K18" t="str">
            <v>края</v>
          </cell>
        </row>
        <row r="70">
          <cell r="S70">
            <v>2002</v>
          </cell>
        </row>
      </sheetData>
      <sheetData sheetId="1">
        <row r="10">
          <cell r="C10">
            <v>1495</v>
          </cell>
        </row>
        <row r="17">
          <cell r="C17">
            <v>1495</v>
          </cell>
        </row>
        <row r="18">
          <cell r="C18">
            <v>1495</v>
          </cell>
        </row>
        <row r="19">
          <cell r="C19">
            <v>1495</v>
          </cell>
        </row>
        <row r="20">
          <cell r="C20">
            <v>1495</v>
          </cell>
        </row>
        <row r="37">
          <cell r="C37">
            <v>92.8</v>
          </cell>
        </row>
        <row r="38">
          <cell r="C38">
            <v>26.725490196078432</v>
          </cell>
        </row>
        <row r="39">
          <cell r="C39">
            <v>137.15294117647056</v>
          </cell>
        </row>
        <row r="40">
          <cell r="C40">
            <v>408.1</v>
          </cell>
        </row>
        <row r="42">
          <cell r="C42">
            <v>1.778</v>
          </cell>
        </row>
        <row r="51">
          <cell r="C51">
            <v>1.0189999999999999</v>
          </cell>
        </row>
        <row r="52">
          <cell r="C52">
            <v>0.997</v>
          </cell>
        </row>
        <row r="53">
          <cell r="C53">
            <v>0.98899999999999999</v>
          </cell>
        </row>
        <row r="54">
          <cell r="C54">
            <v>1</v>
          </cell>
        </row>
        <row r="55">
          <cell r="C55">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efreshError="1"/>
      <sheetData sheetId="22" refreshError="1"/>
      <sheetData sheetId="23" refreshError="1"/>
      <sheetData sheetId="24" refreshError="1"/>
      <sheetData sheetId="25" refreshError="1"/>
      <sheetData sheetId="26" refreshError="1"/>
      <sheetData sheetId="27"/>
      <sheetData sheetId="28" refreshError="1"/>
      <sheetData sheetId="29" refreshError="1"/>
      <sheetData sheetId="30"/>
      <sheetData sheetId="31" refreshError="1"/>
      <sheetData sheetId="32" refreshError="1"/>
      <sheetData sheetId="33"/>
      <sheetData sheetId="34" refreshError="1"/>
      <sheetData sheetId="35" refreshError="1"/>
      <sheetData sheetId="36" refreshError="1"/>
      <sheetData sheetId="37"/>
      <sheetData sheetId="38" refreshError="1"/>
      <sheetData sheetId="39" refreshError="1"/>
      <sheetData sheetId="40" refreshError="1"/>
      <sheetData sheetId="41"/>
      <sheetData sheetId="42"/>
      <sheetData sheetId="43"/>
      <sheetData sheetId="44"/>
      <sheetData sheetId="45"/>
      <sheetData sheetId="46"/>
      <sheetData sheetId="47"/>
      <sheetData sheetId="48"/>
      <sheetData sheetId="4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D_ Sol"/>
      <sheetName val="2D_Sol"/>
      <sheetName val="3D- SOL"/>
      <sheetName val="1D_Gorin"/>
      <sheetName val="2D-Gorin"/>
      <sheetName val="3D_ Gorin"/>
      <sheetName val="AMULAT"/>
      <sheetName val="Лист1"/>
      <sheetName val="Лист2"/>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42"/>
  <sheetViews>
    <sheetView tabSelected="1" topLeftCell="A125" zoomScaleNormal="100" zoomScaleSheetLayoutView="115" workbookViewId="0">
      <selection activeCell="K8" sqref="K8"/>
    </sheetView>
  </sheetViews>
  <sheetFormatPr defaultColWidth="9.140625" defaultRowHeight="15" x14ac:dyDescent="0.25"/>
  <cols>
    <col min="1" max="1" width="6.140625" style="5" customWidth="1"/>
    <col min="2" max="2" width="37.7109375" style="5" customWidth="1"/>
    <col min="3" max="3" width="10" style="5" customWidth="1"/>
    <col min="4" max="4" width="11.5703125" style="5" customWidth="1"/>
    <col min="5" max="5" width="11" style="5" customWidth="1"/>
    <col min="6" max="6" width="11.85546875" style="5" customWidth="1"/>
    <col min="7" max="7" width="14.5703125" style="5" customWidth="1"/>
    <col min="8" max="8" width="13" style="5" customWidth="1"/>
    <col min="9" max="9" width="10.5703125" style="5" customWidth="1"/>
    <col min="10" max="11" width="9.140625" style="5"/>
    <col min="12" max="12" width="13.140625" style="5" bestFit="1" customWidth="1"/>
    <col min="13" max="16384" width="9.140625" style="5"/>
  </cols>
  <sheetData>
    <row r="1" spans="1:16" s="12" customFormat="1" ht="70.5" customHeight="1" x14ac:dyDescent="0.3">
      <c r="E1" s="46" t="s">
        <v>97</v>
      </c>
      <c r="F1" s="46"/>
      <c r="G1" s="46"/>
      <c r="K1" s="13"/>
      <c r="L1" s="13"/>
      <c r="M1" s="13"/>
      <c r="N1" s="13"/>
    </row>
    <row r="2" spans="1:16" s="12" customFormat="1" ht="29.45" customHeight="1" x14ac:dyDescent="0.3">
      <c r="B2" s="47" t="s">
        <v>0</v>
      </c>
      <c r="C2" s="47"/>
      <c r="D2" s="47"/>
      <c r="E2" s="47"/>
      <c r="F2" s="47"/>
      <c r="G2" s="47"/>
      <c r="M2" s="13"/>
      <c r="N2" s="13"/>
      <c r="O2" s="13"/>
      <c r="P2" s="13"/>
    </row>
    <row r="3" spans="1:16" s="12" customFormat="1" ht="19.5" thickBot="1" x14ac:dyDescent="0.35">
      <c r="B3" s="14"/>
      <c r="C3" s="14"/>
      <c r="D3" s="14"/>
      <c r="E3" s="14"/>
      <c r="F3" s="14"/>
      <c r="G3" s="15"/>
      <c r="M3" s="13"/>
      <c r="N3" s="13"/>
      <c r="O3" s="13"/>
      <c r="P3" s="13"/>
    </row>
    <row r="4" spans="1:16" s="16" customFormat="1" ht="20.25" hidden="1" customHeight="1" thickBot="1" x14ac:dyDescent="0.35">
      <c r="C4" s="17"/>
      <c r="D4" s="18">
        <v>1.4</v>
      </c>
      <c r="E4" s="18">
        <v>1.68</v>
      </c>
      <c r="F4" s="18">
        <v>2.23</v>
      </c>
      <c r="G4" s="18">
        <v>2.57</v>
      </c>
    </row>
    <row r="5" spans="1:16" ht="18.600000000000001" customHeight="1" thickBot="1" x14ac:dyDescent="0.3">
      <c r="A5" s="48" t="s">
        <v>1</v>
      </c>
      <c r="B5" s="50" t="s">
        <v>2</v>
      </c>
      <c r="C5" s="48" t="s">
        <v>3</v>
      </c>
      <c r="D5" s="52" t="s">
        <v>98</v>
      </c>
      <c r="E5" s="53"/>
      <c r="F5" s="53"/>
      <c r="G5" s="54"/>
      <c r="H5" s="19"/>
      <c r="I5" s="19"/>
      <c r="J5" s="19"/>
      <c r="K5" s="19"/>
      <c r="L5" s="19"/>
      <c r="M5" s="19"/>
      <c r="N5" s="19"/>
      <c r="O5" s="19"/>
      <c r="P5" s="19"/>
    </row>
    <row r="6" spans="1:16" ht="40.9" customHeight="1" thickBot="1" x14ac:dyDescent="0.3">
      <c r="A6" s="49"/>
      <c r="B6" s="51"/>
      <c r="C6" s="49"/>
      <c r="D6" s="20" t="s">
        <v>4</v>
      </c>
      <c r="E6" s="21" t="s">
        <v>5</v>
      </c>
      <c r="F6" s="21" t="s">
        <v>6</v>
      </c>
      <c r="G6" s="22" t="s">
        <v>7</v>
      </c>
      <c r="H6" s="19"/>
      <c r="I6" s="19"/>
      <c r="J6" s="19"/>
      <c r="K6" s="19"/>
      <c r="L6" s="19"/>
      <c r="M6" s="19"/>
      <c r="N6" s="19"/>
      <c r="O6" s="19"/>
      <c r="P6" s="19"/>
    </row>
    <row r="7" spans="1:16" ht="54.75" customHeight="1" x14ac:dyDescent="0.25">
      <c r="A7" s="23">
        <v>1</v>
      </c>
      <c r="B7" s="61" t="s">
        <v>8</v>
      </c>
      <c r="C7" s="62"/>
      <c r="D7" s="62"/>
      <c r="E7" s="62"/>
      <c r="F7" s="62"/>
      <c r="G7" s="63"/>
      <c r="H7" s="19"/>
      <c r="I7" s="19"/>
      <c r="J7" s="19"/>
      <c r="K7" s="19"/>
      <c r="L7" s="19"/>
      <c r="M7" s="19"/>
      <c r="N7" s="19"/>
      <c r="O7" s="19"/>
      <c r="P7" s="19"/>
    </row>
    <row r="8" spans="1:16" ht="20.45" customHeight="1" x14ac:dyDescent="0.3">
      <c r="A8" s="24"/>
      <c r="B8" s="25" t="s">
        <v>9</v>
      </c>
      <c r="C8" s="26">
        <v>4589.09</v>
      </c>
      <c r="D8" s="26">
        <f>ROUND($C8*$D$4,2)</f>
        <v>6424.73</v>
      </c>
      <c r="E8" s="26">
        <f>ROUND($C8*$E$4,2)</f>
        <v>7709.67</v>
      </c>
      <c r="F8" s="26">
        <f>ROUND($C8*$F$4,2)</f>
        <v>10233.67</v>
      </c>
      <c r="G8" s="27">
        <f>ROUND($C8*$G$4,2)</f>
        <v>11793.96</v>
      </c>
      <c r="H8" s="19"/>
      <c r="I8" s="19"/>
      <c r="J8" s="19"/>
      <c r="K8" s="19"/>
      <c r="L8" s="19"/>
      <c r="M8" s="19"/>
      <c r="N8" s="19"/>
      <c r="O8" s="19"/>
      <c r="P8" s="19"/>
    </row>
    <row r="9" spans="1:16" ht="65.25" customHeight="1" x14ac:dyDescent="0.25">
      <c r="A9" s="3" t="s">
        <v>34</v>
      </c>
      <c r="B9" s="64" t="s">
        <v>33</v>
      </c>
      <c r="C9" s="65"/>
      <c r="D9" s="65"/>
      <c r="E9" s="65"/>
      <c r="F9" s="65"/>
      <c r="G9" s="66"/>
      <c r="H9" s="19"/>
      <c r="I9" s="19"/>
      <c r="J9" s="19"/>
      <c r="K9" s="19"/>
      <c r="L9" s="19"/>
      <c r="M9" s="19"/>
      <c r="N9" s="19"/>
      <c r="O9" s="19"/>
      <c r="P9" s="19"/>
    </row>
    <row r="10" spans="1:16" ht="19.149999999999999" customHeight="1" x14ac:dyDescent="0.3">
      <c r="A10" s="24"/>
      <c r="B10" s="25" t="s">
        <v>9</v>
      </c>
      <c r="C10" s="43">
        <f>ROUND(C8*1.2,2)</f>
        <v>5506.91</v>
      </c>
      <c r="D10" s="26">
        <f>ROUND($C10*$D$4,2)</f>
        <v>7709.67</v>
      </c>
      <c r="E10" s="26">
        <f>ROUND($C10*$E$4,2)</f>
        <v>9251.61</v>
      </c>
      <c r="F10" s="26">
        <f>ROUND($C10*$F$4,2)</f>
        <v>12280.41</v>
      </c>
      <c r="G10" s="27">
        <f>ROUND($C10*$G$4,2)</f>
        <v>14152.76</v>
      </c>
      <c r="H10" s="19"/>
      <c r="I10" s="19"/>
      <c r="J10" s="19"/>
      <c r="K10" s="19"/>
      <c r="L10" s="19"/>
      <c r="M10" s="19"/>
      <c r="N10" s="19"/>
      <c r="O10" s="19"/>
      <c r="P10" s="19"/>
    </row>
    <row r="11" spans="1:16" ht="22.9" customHeight="1" x14ac:dyDescent="0.25">
      <c r="A11" s="7">
        <v>2</v>
      </c>
      <c r="B11" s="67" t="s">
        <v>10</v>
      </c>
      <c r="C11" s="68"/>
      <c r="D11" s="68"/>
      <c r="E11" s="68"/>
      <c r="F11" s="68"/>
      <c r="G11" s="69"/>
      <c r="H11" s="19"/>
      <c r="I11" s="19"/>
      <c r="J11" s="19"/>
      <c r="K11" s="19"/>
      <c r="L11" s="19"/>
      <c r="M11" s="19"/>
      <c r="N11" s="19"/>
      <c r="O11" s="19"/>
      <c r="P11" s="19"/>
    </row>
    <row r="12" spans="1:16" ht="19.5" customHeight="1" x14ac:dyDescent="0.25">
      <c r="A12" s="28"/>
      <c r="B12" s="6" t="s">
        <v>38</v>
      </c>
      <c r="C12" s="43">
        <v>1100.4100000000001</v>
      </c>
      <c r="D12" s="26">
        <f>ROUND($C12*$D$4,2)</f>
        <v>1540.57</v>
      </c>
      <c r="E12" s="26">
        <f>ROUND($C12*$E$4,2)</f>
        <v>1848.69</v>
      </c>
      <c r="F12" s="26">
        <f>ROUND($C12*$F$4,2)</f>
        <v>2453.91</v>
      </c>
      <c r="G12" s="27">
        <f>ROUND($C12*$G$4,2)</f>
        <v>2828.05</v>
      </c>
      <c r="H12" s="40"/>
      <c r="I12" s="19"/>
      <c r="J12" s="19"/>
      <c r="K12" s="19"/>
      <c r="L12" s="19"/>
      <c r="M12" s="19"/>
      <c r="N12" s="19"/>
      <c r="O12" s="19"/>
      <c r="P12" s="19"/>
    </row>
    <row r="13" spans="1:16" ht="19.5" customHeight="1" x14ac:dyDescent="0.25">
      <c r="A13" s="28"/>
      <c r="B13" s="6" t="s">
        <v>39</v>
      </c>
      <c r="C13" s="43">
        <v>1225.1199999999999</v>
      </c>
      <c r="D13" s="26">
        <f t="shared" ref="D13:D42" si="0">ROUND($C13*$D$4,2)</f>
        <v>1715.17</v>
      </c>
      <c r="E13" s="26">
        <f t="shared" ref="E13:E42" si="1">ROUND($C13*$E$4,2)</f>
        <v>2058.1999999999998</v>
      </c>
      <c r="F13" s="26">
        <f t="shared" ref="F13:F42" si="2">ROUND($C13*$F$4,2)</f>
        <v>2732.02</v>
      </c>
      <c r="G13" s="27">
        <f t="shared" ref="G13:G42" si="3">ROUND($C13*$G$4,2)</f>
        <v>3148.56</v>
      </c>
      <c r="H13" s="40"/>
      <c r="I13" s="19"/>
      <c r="J13" s="19"/>
      <c r="K13" s="19"/>
      <c r="L13" s="19"/>
      <c r="M13" s="19"/>
      <c r="N13" s="19"/>
      <c r="O13" s="19"/>
      <c r="P13" s="19"/>
    </row>
    <row r="14" spans="1:16" ht="19.5" customHeight="1" x14ac:dyDescent="0.25">
      <c r="A14" s="28"/>
      <c r="B14" s="6" t="s">
        <v>40</v>
      </c>
      <c r="C14" s="43">
        <v>1367.68</v>
      </c>
      <c r="D14" s="26">
        <f t="shared" si="0"/>
        <v>1914.75</v>
      </c>
      <c r="E14" s="26">
        <f t="shared" si="1"/>
        <v>2297.6999999999998</v>
      </c>
      <c r="F14" s="26">
        <f t="shared" si="2"/>
        <v>3049.93</v>
      </c>
      <c r="G14" s="27">
        <f t="shared" si="3"/>
        <v>3514.94</v>
      </c>
      <c r="H14" s="40"/>
      <c r="I14" s="19"/>
      <c r="J14" s="19"/>
      <c r="K14" s="19"/>
      <c r="L14" s="19"/>
      <c r="M14" s="19"/>
      <c r="N14" s="19"/>
      <c r="O14" s="19"/>
      <c r="P14" s="19"/>
    </row>
    <row r="15" spans="1:16" ht="19.5" customHeight="1" x14ac:dyDescent="0.25">
      <c r="A15" s="28"/>
      <c r="B15" s="6" t="s">
        <v>41</v>
      </c>
      <c r="C15" s="43">
        <v>1492.39</v>
      </c>
      <c r="D15" s="26">
        <f>ROUND($C15*$D$4,2)</f>
        <v>2089.35</v>
      </c>
      <c r="E15" s="26">
        <f>ROUND($C15*$E$4,2)</f>
        <v>2507.2199999999998</v>
      </c>
      <c r="F15" s="26">
        <f>ROUND($C15*$F$4,2)</f>
        <v>3328.03</v>
      </c>
      <c r="G15" s="27">
        <f>ROUND($C15*$G$4,2)</f>
        <v>3835.44</v>
      </c>
      <c r="H15" s="40"/>
      <c r="I15" s="19"/>
      <c r="J15" s="19"/>
      <c r="K15" s="19"/>
      <c r="L15" s="19"/>
      <c r="M15" s="19"/>
      <c r="N15" s="19"/>
      <c r="O15" s="19"/>
      <c r="P15" s="19"/>
    </row>
    <row r="16" spans="1:16" ht="36.6" customHeight="1" x14ac:dyDescent="0.25">
      <c r="A16" s="28"/>
      <c r="B16" s="11" t="s">
        <v>63</v>
      </c>
      <c r="C16" s="43">
        <v>1064.6300000000001</v>
      </c>
      <c r="D16" s="26">
        <f t="shared" si="0"/>
        <v>1490.48</v>
      </c>
      <c r="E16" s="26">
        <f t="shared" si="1"/>
        <v>1788.58</v>
      </c>
      <c r="F16" s="26">
        <f t="shared" si="2"/>
        <v>2374.12</v>
      </c>
      <c r="G16" s="27">
        <f t="shared" si="3"/>
        <v>2736.1</v>
      </c>
      <c r="H16" s="40"/>
      <c r="I16" s="19"/>
      <c r="J16" s="19"/>
      <c r="K16" s="19"/>
      <c r="L16" s="19"/>
      <c r="M16" s="19"/>
      <c r="N16" s="19"/>
      <c r="O16" s="19"/>
      <c r="P16" s="19"/>
    </row>
    <row r="17" spans="1:16" ht="31.15" customHeight="1" x14ac:dyDescent="0.25">
      <c r="A17" s="28"/>
      <c r="B17" s="11" t="s">
        <v>64</v>
      </c>
      <c r="C17" s="43">
        <v>1614.8400000000001</v>
      </c>
      <c r="D17" s="26">
        <f t="shared" si="0"/>
        <v>2260.7800000000002</v>
      </c>
      <c r="E17" s="26">
        <f t="shared" si="1"/>
        <v>2712.93</v>
      </c>
      <c r="F17" s="26">
        <f t="shared" si="2"/>
        <v>3601.09</v>
      </c>
      <c r="G17" s="27">
        <f t="shared" si="3"/>
        <v>4150.1400000000003</v>
      </c>
      <c r="H17" s="40"/>
      <c r="I17" s="19"/>
      <c r="J17" s="19"/>
      <c r="K17" s="19"/>
      <c r="L17" s="19"/>
      <c r="M17" s="19"/>
      <c r="N17" s="19"/>
      <c r="O17" s="19"/>
      <c r="P17" s="19"/>
    </row>
    <row r="18" spans="1:16" ht="31.15" customHeight="1" x14ac:dyDescent="0.25">
      <c r="A18" s="28"/>
      <c r="B18" s="11" t="s">
        <v>65</v>
      </c>
      <c r="C18" s="43">
        <v>1189.3400000000001</v>
      </c>
      <c r="D18" s="26">
        <f t="shared" si="0"/>
        <v>1665.08</v>
      </c>
      <c r="E18" s="26">
        <f t="shared" si="1"/>
        <v>1998.09</v>
      </c>
      <c r="F18" s="26">
        <f t="shared" si="2"/>
        <v>2652.23</v>
      </c>
      <c r="G18" s="27">
        <f t="shared" si="3"/>
        <v>3056.6</v>
      </c>
      <c r="H18" s="40"/>
      <c r="I18" s="19"/>
      <c r="J18" s="19"/>
      <c r="K18" s="19"/>
      <c r="L18" s="19"/>
      <c r="M18" s="19"/>
      <c r="N18" s="19"/>
      <c r="O18" s="19"/>
      <c r="P18" s="19"/>
    </row>
    <row r="19" spans="1:16" ht="28.15" customHeight="1" x14ac:dyDescent="0.25">
      <c r="A19" s="28"/>
      <c r="B19" s="11" t="s">
        <v>66</v>
      </c>
      <c r="C19" s="43">
        <v>1739.5500000000002</v>
      </c>
      <c r="D19" s="26">
        <f t="shared" si="0"/>
        <v>2435.37</v>
      </c>
      <c r="E19" s="26">
        <f t="shared" si="1"/>
        <v>2922.44</v>
      </c>
      <c r="F19" s="26">
        <f t="shared" si="2"/>
        <v>3879.2</v>
      </c>
      <c r="G19" s="27">
        <f t="shared" si="3"/>
        <v>4470.6400000000003</v>
      </c>
      <c r="H19" s="40"/>
      <c r="I19" s="19"/>
      <c r="J19" s="19"/>
      <c r="K19" s="19"/>
      <c r="L19" s="19"/>
      <c r="M19" s="19"/>
      <c r="N19" s="19"/>
      <c r="O19" s="19"/>
      <c r="P19" s="19"/>
    </row>
    <row r="20" spans="1:16" ht="28.15" customHeight="1" x14ac:dyDescent="0.25">
      <c r="A20" s="28"/>
      <c r="B20" s="6" t="s">
        <v>42</v>
      </c>
      <c r="C20" s="43">
        <v>1432.18</v>
      </c>
      <c r="D20" s="26">
        <f t="shared" si="0"/>
        <v>2005.05</v>
      </c>
      <c r="E20" s="26">
        <f t="shared" si="1"/>
        <v>2406.06</v>
      </c>
      <c r="F20" s="26">
        <f t="shared" si="2"/>
        <v>3193.76</v>
      </c>
      <c r="G20" s="27">
        <f t="shared" si="3"/>
        <v>3680.7</v>
      </c>
      <c r="H20" s="40"/>
      <c r="I20" s="19"/>
      <c r="J20" s="19"/>
      <c r="K20" s="19"/>
      <c r="L20" s="19"/>
      <c r="M20" s="19"/>
      <c r="N20" s="19"/>
      <c r="O20" s="19"/>
      <c r="P20" s="19"/>
    </row>
    <row r="21" spans="1:16" ht="21.6" customHeight="1" x14ac:dyDescent="0.25">
      <c r="A21" s="28"/>
      <c r="B21" s="6" t="s">
        <v>67</v>
      </c>
      <c r="C21" s="43">
        <v>1527.9</v>
      </c>
      <c r="D21" s="26">
        <f t="shared" si="0"/>
        <v>2139.06</v>
      </c>
      <c r="E21" s="26">
        <f t="shared" si="1"/>
        <v>2566.87</v>
      </c>
      <c r="F21" s="26">
        <f t="shared" si="2"/>
        <v>3407.22</v>
      </c>
      <c r="G21" s="27">
        <f t="shared" si="3"/>
        <v>3926.7</v>
      </c>
      <c r="H21" s="40"/>
      <c r="I21" s="19"/>
      <c r="J21" s="19"/>
      <c r="K21" s="19"/>
      <c r="L21" s="19"/>
      <c r="M21" s="19"/>
      <c r="N21" s="19"/>
      <c r="O21" s="19"/>
      <c r="P21" s="19"/>
    </row>
    <row r="22" spans="1:16" ht="21.6" customHeight="1" x14ac:dyDescent="0.25">
      <c r="A22" s="28"/>
      <c r="B22" s="6" t="s">
        <v>68</v>
      </c>
      <c r="C22" s="43">
        <v>2078.1</v>
      </c>
      <c r="D22" s="26">
        <f t="shared" si="0"/>
        <v>2909.34</v>
      </c>
      <c r="E22" s="26">
        <f t="shared" si="1"/>
        <v>3491.21</v>
      </c>
      <c r="F22" s="26">
        <f t="shared" si="2"/>
        <v>4634.16</v>
      </c>
      <c r="G22" s="27">
        <f t="shared" si="3"/>
        <v>5340.72</v>
      </c>
      <c r="H22" s="40"/>
      <c r="I22" s="19"/>
      <c r="J22" s="19"/>
      <c r="K22" s="19"/>
      <c r="L22" s="19"/>
      <c r="M22" s="19"/>
      <c r="N22" s="19"/>
      <c r="O22" s="19"/>
      <c r="P22" s="19"/>
    </row>
    <row r="23" spans="1:16" ht="30" customHeight="1" x14ac:dyDescent="0.25">
      <c r="A23" s="28"/>
      <c r="B23" s="11" t="s">
        <v>69</v>
      </c>
      <c r="C23" s="43">
        <v>1652.6100000000001</v>
      </c>
      <c r="D23" s="26">
        <f t="shared" si="0"/>
        <v>2313.65</v>
      </c>
      <c r="E23" s="26">
        <f t="shared" si="1"/>
        <v>2776.38</v>
      </c>
      <c r="F23" s="26">
        <f t="shared" si="2"/>
        <v>3685.32</v>
      </c>
      <c r="G23" s="27">
        <f t="shared" si="3"/>
        <v>4247.21</v>
      </c>
      <c r="H23" s="40"/>
      <c r="I23" s="19"/>
      <c r="J23" s="19"/>
      <c r="K23" s="19"/>
      <c r="L23" s="19"/>
      <c r="M23" s="19"/>
      <c r="N23" s="19"/>
      <c r="O23" s="19"/>
      <c r="P23" s="19"/>
    </row>
    <row r="24" spans="1:16" ht="27.6" customHeight="1" x14ac:dyDescent="0.25">
      <c r="A24" s="28"/>
      <c r="B24" s="11" t="s">
        <v>70</v>
      </c>
      <c r="C24" s="43">
        <v>2202.81</v>
      </c>
      <c r="D24" s="26">
        <f t="shared" si="0"/>
        <v>3083.93</v>
      </c>
      <c r="E24" s="26">
        <f t="shared" si="1"/>
        <v>3700.72</v>
      </c>
      <c r="F24" s="26">
        <f t="shared" si="2"/>
        <v>4912.2700000000004</v>
      </c>
      <c r="G24" s="27">
        <f t="shared" si="3"/>
        <v>5661.22</v>
      </c>
      <c r="H24" s="40"/>
      <c r="I24" s="19"/>
      <c r="J24" s="19"/>
      <c r="K24" s="19"/>
      <c r="L24" s="19"/>
      <c r="M24" s="19"/>
      <c r="N24" s="19"/>
      <c r="O24" s="19"/>
      <c r="P24" s="19"/>
    </row>
    <row r="25" spans="1:16" ht="31.15" customHeight="1" x14ac:dyDescent="0.25">
      <c r="A25" s="28"/>
      <c r="B25" s="6" t="s">
        <v>43</v>
      </c>
      <c r="C25" s="43">
        <v>2975.9800000000005</v>
      </c>
      <c r="D25" s="26">
        <f t="shared" si="0"/>
        <v>4166.37</v>
      </c>
      <c r="E25" s="26">
        <f t="shared" si="1"/>
        <v>4999.6499999999996</v>
      </c>
      <c r="F25" s="26">
        <f t="shared" si="2"/>
        <v>6636.44</v>
      </c>
      <c r="G25" s="27">
        <f t="shared" si="3"/>
        <v>7648.27</v>
      </c>
      <c r="H25" s="40"/>
      <c r="I25" s="19"/>
      <c r="J25" s="19"/>
      <c r="K25" s="19"/>
      <c r="L25" s="19"/>
      <c r="M25" s="19"/>
      <c r="N25" s="19"/>
      <c r="O25" s="19"/>
      <c r="P25" s="19"/>
    </row>
    <row r="26" spans="1:16" ht="31.15" customHeight="1" x14ac:dyDescent="0.25">
      <c r="A26" s="28"/>
      <c r="B26" s="11" t="s">
        <v>71</v>
      </c>
      <c r="C26" s="43">
        <v>2020.15</v>
      </c>
      <c r="D26" s="26">
        <f t="shared" si="0"/>
        <v>2828.21</v>
      </c>
      <c r="E26" s="26">
        <f t="shared" si="1"/>
        <v>3393.85</v>
      </c>
      <c r="F26" s="26">
        <f t="shared" si="2"/>
        <v>4504.93</v>
      </c>
      <c r="G26" s="27">
        <f t="shared" si="3"/>
        <v>5191.79</v>
      </c>
      <c r="H26" s="40"/>
      <c r="I26" s="19"/>
      <c r="J26" s="19"/>
      <c r="K26" s="19"/>
      <c r="L26" s="19"/>
      <c r="M26" s="19"/>
      <c r="N26" s="19"/>
      <c r="O26" s="19"/>
      <c r="P26" s="19"/>
    </row>
    <row r="27" spans="1:16" ht="32.450000000000003" customHeight="1" x14ac:dyDescent="0.25">
      <c r="A27" s="28"/>
      <c r="B27" s="6" t="s">
        <v>72</v>
      </c>
      <c r="C27" s="43">
        <v>2570.36</v>
      </c>
      <c r="D27" s="26">
        <f t="shared" si="0"/>
        <v>3598.5</v>
      </c>
      <c r="E27" s="26">
        <f t="shared" si="1"/>
        <v>4318.2</v>
      </c>
      <c r="F27" s="26">
        <f t="shared" si="2"/>
        <v>5731.9</v>
      </c>
      <c r="G27" s="27">
        <f t="shared" si="3"/>
        <v>6605.83</v>
      </c>
      <c r="H27" s="40"/>
      <c r="I27" s="19"/>
      <c r="J27" s="19"/>
      <c r="K27" s="19"/>
      <c r="L27" s="19"/>
      <c r="M27" s="19"/>
      <c r="N27" s="19"/>
      <c r="O27" s="19"/>
      <c r="P27" s="19"/>
    </row>
    <row r="28" spans="1:16" ht="29.45" customHeight="1" x14ac:dyDescent="0.25">
      <c r="A28" s="28"/>
      <c r="B28" s="6" t="s">
        <v>44</v>
      </c>
      <c r="C28" s="43">
        <v>2066.61</v>
      </c>
      <c r="D28" s="26">
        <f t="shared" si="0"/>
        <v>2893.25</v>
      </c>
      <c r="E28" s="26">
        <f t="shared" si="1"/>
        <v>3471.9</v>
      </c>
      <c r="F28" s="26">
        <f t="shared" si="2"/>
        <v>4608.54</v>
      </c>
      <c r="G28" s="27">
        <f t="shared" si="3"/>
        <v>5311.19</v>
      </c>
      <c r="H28" s="40"/>
      <c r="I28" s="19"/>
      <c r="J28" s="19"/>
      <c r="K28" s="19"/>
      <c r="L28" s="19"/>
      <c r="M28" s="19"/>
      <c r="N28" s="19"/>
      <c r="O28" s="19"/>
      <c r="P28" s="19"/>
    </row>
    <row r="29" spans="1:16" ht="33.6" customHeight="1" x14ac:dyDescent="0.25">
      <c r="A29" s="28"/>
      <c r="B29" s="6" t="s">
        <v>45</v>
      </c>
      <c r="C29" s="43">
        <v>2191.3200000000002</v>
      </c>
      <c r="D29" s="26">
        <f t="shared" si="0"/>
        <v>3067.85</v>
      </c>
      <c r="E29" s="26">
        <f t="shared" si="1"/>
        <v>3681.42</v>
      </c>
      <c r="F29" s="26">
        <f t="shared" si="2"/>
        <v>4886.6400000000003</v>
      </c>
      <c r="G29" s="27">
        <f t="shared" si="3"/>
        <v>5631.69</v>
      </c>
      <c r="H29" s="40"/>
    </row>
    <row r="30" spans="1:16" ht="23.45" customHeight="1" x14ac:dyDescent="0.25">
      <c r="A30" s="28"/>
      <c r="B30" s="6" t="s">
        <v>46</v>
      </c>
      <c r="C30" s="43">
        <v>2333.88</v>
      </c>
      <c r="D30" s="26">
        <f t="shared" si="0"/>
        <v>3267.43</v>
      </c>
      <c r="E30" s="26">
        <f t="shared" si="1"/>
        <v>3920.92</v>
      </c>
      <c r="F30" s="26">
        <f t="shared" si="2"/>
        <v>5204.55</v>
      </c>
      <c r="G30" s="27">
        <f t="shared" si="3"/>
        <v>5998.07</v>
      </c>
      <c r="H30" s="40"/>
    </row>
    <row r="31" spans="1:16" ht="34.15" customHeight="1" x14ac:dyDescent="0.25">
      <c r="A31" s="28"/>
      <c r="B31" s="11" t="s">
        <v>73</v>
      </c>
      <c r="C31" s="43">
        <v>1614.8400000000001</v>
      </c>
      <c r="D31" s="26">
        <f t="shared" si="0"/>
        <v>2260.7800000000002</v>
      </c>
      <c r="E31" s="26">
        <f t="shared" si="1"/>
        <v>2712.93</v>
      </c>
      <c r="F31" s="26">
        <f t="shared" si="2"/>
        <v>3601.09</v>
      </c>
      <c r="G31" s="27">
        <f t="shared" si="3"/>
        <v>4150.1400000000003</v>
      </c>
      <c r="H31" s="40"/>
    </row>
    <row r="32" spans="1:16" ht="24" customHeight="1" x14ac:dyDescent="0.25">
      <c r="A32" s="28"/>
      <c r="B32" s="6" t="s">
        <v>47</v>
      </c>
      <c r="C32" s="43">
        <v>2458.59</v>
      </c>
      <c r="D32" s="26">
        <f t="shared" si="0"/>
        <v>3442.03</v>
      </c>
      <c r="E32" s="26">
        <f t="shared" si="1"/>
        <v>4130.43</v>
      </c>
      <c r="F32" s="26">
        <f t="shared" si="2"/>
        <v>5482.66</v>
      </c>
      <c r="G32" s="27">
        <f t="shared" si="3"/>
        <v>6318.58</v>
      </c>
      <c r="H32" s="40"/>
    </row>
    <row r="33" spans="1:16" ht="24" customHeight="1" x14ac:dyDescent="0.25">
      <c r="A33" s="28"/>
      <c r="B33" s="11" t="s">
        <v>74</v>
      </c>
      <c r="C33" s="43">
        <v>2165.04</v>
      </c>
      <c r="D33" s="26">
        <f t="shared" si="0"/>
        <v>3031.06</v>
      </c>
      <c r="E33" s="26">
        <f t="shared" si="1"/>
        <v>3637.27</v>
      </c>
      <c r="F33" s="26">
        <f t="shared" si="2"/>
        <v>4828.04</v>
      </c>
      <c r="G33" s="27">
        <f t="shared" si="3"/>
        <v>5564.15</v>
      </c>
      <c r="H33" s="40"/>
    </row>
    <row r="34" spans="1:16" ht="28.15" customHeight="1" x14ac:dyDescent="0.25">
      <c r="A34" s="28"/>
      <c r="B34" s="11" t="s">
        <v>75</v>
      </c>
      <c r="C34" s="43">
        <v>1739.55</v>
      </c>
      <c r="D34" s="26">
        <f t="shared" si="0"/>
        <v>2435.37</v>
      </c>
      <c r="E34" s="26">
        <f t="shared" si="1"/>
        <v>2922.44</v>
      </c>
      <c r="F34" s="26">
        <f t="shared" si="2"/>
        <v>3879.2</v>
      </c>
      <c r="G34" s="27">
        <f t="shared" si="3"/>
        <v>4470.6400000000003</v>
      </c>
      <c r="H34" s="40"/>
    </row>
    <row r="35" spans="1:16" ht="31.9" customHeight="1" x14ac:dyDescent="0.25">
      <c r="A35" s="28"/>
      <c r="B35" s="6" t="s">
        <v>48</v>
      </c>
      <c r="C35" s="43">
        <v>2581.04</v>
      </c>
      <c r="D35" s="26">
        <f t="shared" si="0"/>
        <v>3613.46</v>
      </c>
      <c r="E35" s="26">
        <f t="shared" si="1"/>
        <v>4336.1499999999996</v>
      </c>
      <c r="F35" s="26">
        <f t="shared" si="2"/>
        <v>5755.72</v>
      </c>
      <c r="G35" s="27">
        <f t="shared" si="3"/>
        <v>6633.27</v>
      </c>
      <c r="H35" s="40"/>
    </row>
    <row r="36" spans="1:16" ht="31.9" customHeight="1" x14ac:dyDescent="0.25">
      <c r="A36" s="28"/>
      <c r="B36" s="11" t="s">
        <v>76</v>
      </c>
      <c r="C36" s="43">
        <v>2289.75</v>
      </c>
      <c r="D36" s="26">
        <f t="shared" si="0"/>
        <v>3205.65</v>
      </c>
      <c r="E36" s="26">
        <f t="shared" si="1"/>
        <v>3846.78</v>
      </c>
      <c r="F36" s="26">
        <f t="shared" si="2"/>
        <v>5106.1400000000003</v>
      </c>
      <c r="G36" s="27">
        <f t="shared" si="3"/>
        <v>5884.66</v>
      </c>
      <c r="H36" s="40"/>
    </row>
    <row r="37" spans="1:16" ht="27.6" customHeight="1" x14ac:dyDescent="0.25">
      <c r="A37" s="28"/>
      <c r="B37" s="11" t="s">
        <v>77</v>
      </c>
      <c r="C37" s="43">
        <v>2078.1</v>
      </c>
      <c r="D37" s="26">
        <f t="shared" si="0"/>
        <v>2909.34</v>
      </c>
      <c r="E37" s="26">
        <f t="shared" si="1"/>
        <v>3491.21</v>
      </c>
      <c r="F37" s="26">
        <f t="shared" si="2"/>
        <v>4634.16</v>
      </c>
      <c r="G37" s="27">
        <f t="shared" si="3"/>
        <v>5340.72</v>
      </c>
      <c r="H37" s="40"/>
    </row>
    <row r="38" spans="1:16" ht="27.6" customHeight="1" x14ac:dyDescent="0.25">
      <c r="A38" s="28"/>
      <c r="B38" s="11" t="s">
        <v>78</v>
      </c>
      <c r="C38" s="43">
        <v>2628.31</v>
      </c>
      <c r="D38" s="26">
        <f t="shared" si="0"/>
        <v>3679.63</v>
      </c>
      <c r="E38" s="26">
        <f t="shared" si="1"/>
        <v>4415.5600000000004</v>
      </c>
      <c r="F38" s="26">
        <f t="shared" si="2"/>
        <v>5861.13</v>
      </c>
      <c r="G38" s="27">
        <f t="shared" si="3"/>
        <v>6754.76</v>
      </c>
      <c r="H38" s="40"/>
    </row>
    <row r="39" spans="1:16" ht="28.9" customHeight="1" x14ac:dyDescent="0.25">
      <c r="A39" s="28"/>
      <c r="B39" s="6" t="s">
        <v>49</v>
      </c>
      <c r="C39" s="43">
        <v>3574.6400000000003</v>
      </c>
      <c r="D39" s="26">
        <f t="shared" si="0"/>
        <v>5004.5</v>
      </c>
      <c r="E39" s="26">
        <f t="shared" si="1"/>
        <v>6005.4</v>
      </c>
      <c r="F39" s="26">
        <f t="shared" si="2"/>
        <v>7971.45</v>
      </c>
      <c r="G39" s="27">
        <f t="shared" si="3"/>
        <v>9186.82</v>
      </c>
      <c r="H39" s="40"/>
    </row>
    <row r="40" spans="1:16" ht="30" x14ac:dyDescent="0.25">
      <c r="A40" s="28"/>
      <c r="B40" s="11" t="s">
        <v>79</v>
      </c>
      <c r="C40" s="43">
        <v>2544.6</v>
      </c>
      <c r="D40" s="26">
        <f t="shared" si="0"/>
        <v>3562.44</v>
      </c>
      <c r="E40" s="26">
        <f t="shared" si="1"/>
        <v>4274.93</v>
      </c>
      <c r="F40" s="26">
        <f t="shared" si="2"/>
        <v>5674.46</v>
      </c>
      <c r="G40" s="27">
        <f t="shared" si="3"/>
        <v>6539.62</v>
      </c>
      <c r="H40" s="40"/>
    </row>
    <row r="41" spans="1:16" ht="33.6" customHeight="1" x14ac:dyDescent="0.25">
      <c r="A41" s="28"/>
      <c r="B41" s="6" t="s">
        <v>80</v>
      </c>
      <c r="C41" s="43">
        <v>3094.8</v>
      </c>
      <c r="D41" s="26">
        <f t="shared" si="0"/>
        <v>4332.72</v>
      </c>
      <c r="E41" s="26">
        <f t="shared" si="1"/>
        <v>5199.26</v>
      </c>
      <c r="F41" s="26">
        <f t="shared" si="2"/>
        <v>6901.4</v>
      </c>
      <c r="G41" s="27">
        <f t="shared" si="3"/>
        <v>7953.64</v>
      </c>
      <c r="H41" s="40"/>
    </row>
    <row r="42" spans="1:16" ht="31.15" customHeight="1" x14ac:dyDescent="0.25">
      <c r="A42" s="28"/>
      <c r="B42" s="6" t="s">
        <v>50</v>
      </c>
      <c r="C42" s="43">
        <v>3510.8</v>
      </c>
      <c r="D42" s="26">
        <f t="shared" si="0"/>
        <v>4915.12</v>
      </c>
      <c r="E42" s="26">
        <f t="shared" si="1"/>
        <v>5898.14</v>
      </c>
      <c r="F42" s="26">
        <f t="shared" si="2"/>
        <v>7829.08</v>
      </c>
      <c r="G42" s="27">
        <f t="shared" si="3"/>
        <v>9022.76</v>
      </c>
      <c r="H42" s="41"/>
    </row>
    <row r="43" spans="1:16" ht="29.25" customHeight="1" x14ac:dyDescent="0.25">
      <c r="A43" s="3" t="s">
        <v>32</v>
      </c>
      <c r="B43" s="55" t="s">
        <v>37</v>
      </c>
      <c r="C43" s="56"/>
      <c r="D43" s="56"/>
      <c r="E43" s="56"/>
      <c r="F43" s="56"/>
      <c r="G43" s="57"/>
      <c r="H43" s="42"/>
      <c r="I43" s="19"/>
      <c r="J43" s="19"/>
      <c r="K43" s="19"/>
      <c r="L43" s="19"/>
      <c r="M43" s="19"/>
      <c r="N43" s="19"/>
      <c r="O43" s="19"/>
      <c r="P43" s="19"/>
    </row>
    <row r="44" spans="1:16" ht="21" customHeight="1" x14ac:dyDescent="0.25">
      <c r="A44" s="28"/>
      <c r="B44" s="6" t="s">
        <v>38</v>
      </c>
      <c r="C44" s="43">
        <f>ROUND(C12*1.2,2)</f>
        <v>1320.49</v>
      </c>
      <c r="D44" s="26">
        <f>ROUND($C44*$D$4,2)</f>
        <v>1848.69</v>
      </c>
      <c r="E44" s="26">
        <f>ROUND($C44*$E$4,2)</f>
        <v>2218.42</v>
      </c>
      <c r="F44" s="26">
        <f>ROUND($C44*$F$4,2)</f>
        <v>2944.69</v>
      </c>
      <c r="G44" s="27">
        <f>ROUND($C44*$G$4,2)</f>
        <v>3393.66</v>
      </c>
      <c r="H44" s="19"/>
      <c r="I44" s="19"/>
      <c r="J44" s="19"/>
      <c r="K44" s="19"/>
      <c r="L44" s="19"/>
      <c r="M44" s="19"/>
      <c r="N44" s="19"/>
      <c r="O44" s="19"/>
      <c r="P44" s="19"/>
    </row>
    <row r="45" spans="1:16" ht="21" customHeight="1" x14ac:dyDescent="0.25">
      <c r="A45" s="28"/>
      <c r="B45" s="6" t="s">
        <v>39</v>
      </c>
      <c r="C45" s="43">
        <f>ROUND(C13*1.2,2)</f>
        <v>1470.14</v>
      </c>
      <c r="D45" s="26">
        <f t="shared" ref="D45:D74" si="4">ROUND($C45*$D$4,2)</f>
        <v>2058.1999999999998</v>
      </c>
      <c r="E45" s="26">
        <f t="shared" ref="E45:E74" si="5">ROUND($C45*$E$4,2)</f>
        <v>2469.84</v>
      </c>
      <c r="F45" s="26">
        <f t="shared" ref="F45:F74" si="6">ROUND($C45*$F$4,2)</f>
        <v>3278.41</v>
      </c>
      <c r="G45" s="27">
        <f t="shared" ref="G45:G74" si="7">ROUND($C45*$G$4,2)</f>
        <v>3778.26</v>
      </c>
      <c r="H45" s="19"/>
      <c r="I45" s="19"/>
      <c r="J45" s="19"/>
      <c r="K45" s="19"/>
      <c r="L45" s="19"/>
      <c r="M45" s="19"/>
      <c r="N45" s="19"/>
      <c r="O45" s="19"/>
      <c r="P45" s="19"/>
    </row>
    <row r="46" spans="1:16" ht="21" customHeight="1" x14ac:dyDescent="0.25">
      <c r="A46" s="28"/>
      <c r="B46" s="6" t="s">
        <v>40</v>
      </c>
      <c r="C46" s="43">
        <f t="shared" ref="C46:C74" si="8">ROUND(C14*1.2,2)</f>
        <v>1641.22</v>
      </c>
      <c r="D46" s="26">
        <f t="shared" si="4"/>
        <v>2297.71</v>
      </c>
      <c r="E46" s="26">
        <f t="shared" si="5"/>
        <v>2757.25</v>
      </c>
      <c r="F46" s="26">
        <f t="shared" si="6"/>
        <v>3659.92</v>
      </c>
      <c r="G46" s="27">
        <f t="shared" si="7"/>
        <v>4217.9399999999996</v>
      </c>
      <c r="H46" s="19"/>
      <c r="I46" s="19"/>
      <c r="J46" s="19"/>
      <c r="K46" s="19"/>
      <c r="L46" s="19"/>
      <c r="M46" s="19"/>
      <c r="N46" s="19"/>
      <c r="O46" s="19"/>
      <c r="P46" s="19"/>
    </row>
    <row r="47" spans="1:16" ht="21" customHeight="1" x14ac:dyDescent="0.25">
      <c r="A47" s="28"/>
      <c r="B47" s="6" t="s">
        <v>41</v>
      </c>
      <c r="C47" s="43">
        <f t="shared" si="8"/>
        <v>1790.87</v>
      </c>
      <c r="D47" s="26">
        <f t="shared" si="4"/>
        <v>2507.2199999999998</v>
      </c>
      <c r="E47" s="26">
        <f t="shared" si="5"/>
        <v>3008.66</v>
      </c>
      <c r="F47" s="26">
        <f t="shared" si="6"/>
        <v>3993.64</v>
      </c>
      <c r="G47" s="27">
        <f t="shared" si="7"/>
        <v>4602.54</v>
      </c>
      <c r="H47" s="19"/>
      <c r="I47" s="19"/>
      <c r="J47" s="19"/>
      <c r="K47" s="19"/>
      <c r="L47" s="19"/>
      <c r="M47" s="19"/>
      <c r="N47" s="19"/>
      <c r="O47" s="19"/>
      <c r="P47" s="19"/>
    </row>
    <row r="48" spans="1:16" ht="30" x14ac:dyDescent="0.25">
      <c r="A48" s="28"/>
      <c r="B48" s="11" t="s">
        <v>63</v>
      </c>
      <c r="C48" s="43">
        <f t="shared" si="8"/>
        <v>1277.56</v>
      </c>
      <c r="D48" s="26">
        <f t="shared" si="4"/>
        <v>1788.58</v>
      </c>
      <c r="E48" s="26">
        <f t="shared" si="5"/>
        <v>2146.3000000000002</v>
      </c>
      <c r="F48" s="26">
        <f t="shared" si="6"/>
        <v>2848.96</v>
      </c>
      <c r="G48" s="27">
        <f t="shared" si="7"/>
        <v>3283.33</v>
      </c>
      <c r="H48" s="19"/>
      <c r="I48" s="19"/>
      <c r="J48" s="19"/>
      <c r="K48" s="19"/>
      <c r="L48" s="19"/>
      <c r="M48" s="19"/>
      <c r="N48" s="19"/>
      <c r="O48" s="19"/>
      <c r="P48" s="19"/>
    </row>
    <row r="49" spans="1:16" ht="21" customHeight="1" x14ac:dyDescent="0.25">
      <c r="A49" s="28"/>
      <c r="B49" s="11" t="s">
        <v>64</v>
      </c>
      <c r="C49" s="43">
        <f t="shared" si="8"/>
        <v>1937.81</v>
      </c>
      <c r="D49" s="26">
        <f t="shared" si="4"/>
        <v>2712.93</v>
      </c>
      <c r="E49" s="26">
        <f t="shared" si="5"/>
        <v>3255.52</v>
      </c>
      <c r="F49" s="26">
        <f t="shared" si="6"/>
        <v>4321.32</v>
      </c>
      <c r="G49" s="27">
        <f t="shared" si="7"/>
        <v>4980.17</v>
      </c>
      <c r="H49" s="19"/>
      <c r="I49" s="19"/>
      <c r="J49" s="19"/>
      <c r="K49" s="19"/>
      <c r="L49" s="19"/>
      <c r="M49" s="19"/>
      <c r="N49" s="19"/>
      <c r="O49" s="19"/>
      <c r="P49" s="19"/>
    </row>
    <row r="50" spans="1:16" ht="21" customHeight="1" x14ac:dyDescent="0.25">
      <c r="A50" s="28"/>
      <c r="B50" s="11" t="s">
        <v>65</v>
      </c>
      <c r="C50" s="43">
        <f t="shared" si="8"/>
        <v>1427.21</v>
      </c>
      <c r="D50" s="26">
        <f t="shared" si="4"/>
        <v>1998.09</v>
      </c>
      <c r="E50" s="26">
        <f t="shared" si="5"/>
        <v>2397.71</v>
      </c>
      <c r="F50" s="26">
        <f t="shared" si="6"/>
        <v>3182.68</v>
      </c>
      <c r="G50" s="27">
        <f t="shared" si="7"/>
        <v>3667.93</v>
      </c>
      <c r="H50" s="19"/>
      <c r="I50" s="19"/>
      <c r="J50" s="19"/>
      <c r="K50" s="19"/>
      <c r="L50" s="19"/>
      <c r="M50" s="19"/>
      <c r="N50" s="19"/>
      <c r="O50" s="19"/>
      <c r="P50" s="19"/>
    </row>
    <row r="51" spans="1:16" ht="21" customHeight="1" x14ac:dyDescent="0.25">
      <c r="A51" s="28"/>
      <c r="B51" s="11" t="s">
        <v>66</v>
      </c>
      <c r="C51" s="43">
        <f t="shared" si="8"/>
        <v>2087.46</v>
      </c>
      <c r="D51" s="26">
        <f t="shared" si="4"/>
        <v>2922.44</v>
      </c>
      <c r="E51" s="26">
        <f t="shared" si="5"/>
        <v>3506.93</v>
      </c>
      <c r="F51" s="26">
        <f t="shared" si="6"/>
        <v>4655.04</v>
      </c>
      <c r="G51" s="27">
        <f t="shared" si="7"/>
        <v>5364.77</v>
      </c>
      <c r="H51" s="19"/>
      <c r="I51" s="19"/>
      <c r="J51" s="19"/>
      <c r="K51" s="19"/>
      <c r="L51" s="19"/>
      <c r="M51" s="19"/>
      <c r="N51" s="19"/>
      <c r="O51" s="19"/>
      <c r="P51" s="19"/>
    </row>
    <row r="52" spans="1:16" ht="21" customHeight="1" x14ac:dyDescent="0.25">
      <c r="A52" s="28"/>
      <c r="B52" s="6" t="s">
        <v>42</v>
      </c>
      <c r="C52" s="43">
        <f t="shared" si="8"/>
        <v>1718.62</v>
      </c>
      <c r="D52" s="26">
        <f t="shared" si="4"/>
        <v>2406.0700000000002</v>
      </c>
      <c r="E52" s="26">
        <f t="shared" si="5"/>
        <v>2887.28</v>
      </c>
      <c r="F52" s="26">
        <f t="shared" si="6"/>
        <v>3832.52</v>
      </c>
      <c r="G52" s="27">
        <f t="shared" si="7"/>
        <v>4416.8500000000004</v>
      </c>
      <c r="H52" s="19"/>
      <c r="I52" s="19"/>
      <c r="J52" s="19"/>
      <c r="K52" s="19"/>
      <c r="L52" s="19"/>
      <c r="M52" s="19"/>
      <c r="N52" s="19"/>
      <c r="O52" s="19"/>
      <c r="P52" s="19"/>
    </row>
    <row r="53" spans="1:16" ht="21" customHeight="1" x14ac:dyDescent="0.25">
      <c r="A53" s="28"/>
      <c r="B53" s="6" t="s">
        <v>67</v>
      </c>
      <c r="C53" s="43">
        <f t="shared" si="8"/>
        <v>1833.48</v>
      </c>
      <c r="D53" s="26">
        <f t="shared" si="4"/>
        <v>2566.87</v>
      </c>
      <c r="E53" s="26">
        <f t="shared" si="5"/>
        <v>3080.25</v>
      </c>
      <c r="F53" s="26">
        <f t="shared" si="6"/>
        <v>4088.66</v>
      </c>
      <c r="G53" s="27">
        <f t="shared" si="7"/>
        <v>4712.04</v>
      </c>
      <c r="H53" s="19"/>
      <c r="I53" s="19"/>
      <c r="J53" s="19"/>
      <c r="K53" s="19"/>
      <c r="L53" s="19"/>
      <c r="M53" s="19"/>
      <c r="N53" s="19"/>
      <c r="O53" s="19"/>
      <c r="P53" s="19"/>
    </row>
    <row r="54" spans="1:16" ht="21" customHeight="1" x14ac:dyDescent="0.25">
      <c r="A54" s="28"/>
      <c r="B54" s="6" t="s">
        <v>68</v>
      </c>
      <c r="C54" s="43">
        <f t="shared" si="8"/>
        <v>2493.7199999999998</v>
      </c>
      <c r="D54" s="26">
        <f t="shared" si="4"/>
        <v>3491.21</v>
      </c>
      <c r="E54" s="26">
        <f t="shared" si="5"/>
        <v>4189.45</v>
      </c>
      <c r="F54" s="26">
        <f t="shared" si="6"/>
        <v>5561</v>
      </c>
      <c r="G54" s="27">
        <f t="shared" si="7"/>
        <v>6408.86</v>
      </c>
      <c r="H54" s="19"/>
      <c r="I54" s="19"/>
      <c r="J54" s="19"/>
      <c r="K54" s="19"/>
      <c r="L54" s="19"/>
      <c r="M54" s="19"/>
      <c r="N54" s="19"/>
      <c r="O54" s="19"/>
      <c r="P54" s="19"/>
    </row>
    <row r="55" spans="1:16" ht="30" x14ac:dyDescent="0.25">
      <c r="A55" s="28"/>
      <c r="B55" s="11" t="s">
        <v>69</v>
      </c>
      <c r="C55" s="43">
        <f t="shared" si="8"/>
        <v>1983.13</v>
      </c>
      <c r="D55" s="26">
        <f t="shared" si="4"/>
        <v>2776.38</v>
      </c>
      <c r="E55" s="26">
        <f t="shared" si="5"/>
        <v>3331.66</v>
      </c>
      <c r="F55" s="26">
        <f t="shared" si="6"/>
        <v>4422.38</v>
      </c>
      <c r="G55" s="27">
        <f t="shared" si="7"/>
        <v>5096.6400000000003</v>
      </c>
      <c r="H55" s="19"/>
      <c r="I55" s="19"/>
      <c r="J55" s="19"/>
      <c r="K55" s="19"/>
      <c r="L55" s="19"/>
      <c r="M55" s="19"/>
      <c r="N55" s="19"/>
      <c r="O55" s="19"/>
      <c r="P55" s="19"/>
    </row>
    <row r="56" spans="1:16" ht="21" customHeight="1" x14ac:dyDescent="0.25">
      <c r="A56" s="28"/>
      <c r="B56" s="11" t="s">
        <v>70</v>
      </c>
      <c r="C56" s="43">
        <f t="shared" si="8"/>
        <v>2643.37</v>
      </c>
      <c r="D56" s="26">
        <f t="shared" si="4"/>
        <v>3700.72</v>
      </c>
      <c r="E56" s="26">
        <f t="shared" si="5"/>
        <v>4440.8599999999997</v>
      </c>
      <c r="F56" s="26">
        <f t="shared" si="6"/>
        <v>5894.72</v>
      </c>
      <c r="G56" s="27">
        <f t="shared" si="7"/>
        <v>6793.46</v>
      </c>
      <c r="H56" s="19"/>
      <c r="I56" s="19"/>
      <c r="J56" s="19"/>
      <c r="K56" s="19"/>
      <c r="L56" s="19"/>
      <c r="M56" s="19"/>
      <c r="N56" s="19"/>
      <c r="O56" s="19"/>
      <c r="P56" s="19"/>
    </row>
    <row r="57" spans="1:16" ht="21" customHeight="1" x14ac:dyDescent="0.25">
      <c r="A57" s="28"/>
      <c r="B57" s="6" t="s">
        <v>43</v>
      </c>
      <c r="C57" s="43">
        <f t="shared" si="8"/>
        <v>3571.18</v>
      </c>
      <c r="D57" s="26">
        <f t="shared" si="4"/>
        <v>4999.6499999999996</v>
      </c>
      <c r="E57" s="26">
        <f t="shared" si="5"/>
        <v>5999.58</v>
      </c>
      <c r="F57" s="26">
        <f t="shared" si="6"/>
        <v>7963.73</v>
      </c>
      <c r="G57" s="27">
        <f t="shared" si="7"/>
        <v>9177.93</v>
      </c>
      <c r="H57" s="19"/>
      <c r="I57" s="19"/>
      <c r="J57" s="19"/>
      <c r="K57" s="19"/>
      <c r="L57" s="19"/>
      <c r="M57" s="19"/>
      <c r="N57" s="19"/>
      <c r="O57" s="19"/>
      <c r="P57" s="19"/>
    </row>
    <row r="58" spans="1:16" ht="21" customHeight="1" x14ac:dyDescent="0.25">
      <c r="A58" s="28"/>
      <c r="B58" s="11" t="s">
        <v>71</v>
      </c>
      <c r="C58" s="43">
        <f t="shared" si="8"/>
        <v>2424.1799999999998</v>
      </c>
      <c r="D58" s="26">
        <f t="shared" si="4"/>
        <v>3393.85</v>
      </c>
      <c r="E58" s="26">
        <f t="shared" si="5"/>
        <v>4072.62</v>
      </c>
      <c r="F58" s="26">
        <f t="shared" si="6"/>
        <v>5405.92</v>
      </c>
      <c r="G58" s="27">
        <f t="shared" si="7"/>
        <v>6230.14</v>
      </c>
      <c r="H58" s="19"/>
      <c r="I58" s="19"/>
      <c r="J58" s="19"/>
      <c r="K58" s="19"/>
      <c r="L58" s="19"/>
      <c r="M58" s="19"/>
      <c r="N58" s="19"/>
      <c r="O58" s="19"/>
      <c r="P58" s="19"/>
    </row>
    <row r="59" spans="1:16" ht="21" customHeight="1" x14ac:dyDescent="0.25">
      <c r="A59" s="28"/>
      <c r="B59" s="6" t="s">
        <v>72</v>
      </c>
      <c r="C59" s="43">
        <f t="shared" si="8"/>
        <v>3084.43</v>
      </c>
      <c r="D59" s="26">
        <f t="shared" si="4"/>
        <v>4318.2</v>
      </c>
      <c r="E59" s="26">
        <f t="shared" si="5"/>
        <v>5181.84</v>
      </c>
      <c r="F59" s="26">
        <f t="shared" si="6"/>
        <v>6878.28</v>
      </c>
      <c r="G59" s="27">
        <f t="shared" si="7"/>
        <v>7926.99</v>
      </c>
      <c r="H59" s="19"/>
      <c r="I59" s="19"/>
      <c r="J59" s="19"/>
      <c r="K59" s="19"/>
      <c r="L59" s="19"/>
      <c r="M59" s="19"/>
      <c r="N59" s="19"/>
      <c r="O59" s="19"/>
      <c r="P59" s="19"/>
    </row>
    <row r="60" spans="1:16" ht="21" customHeight="1" x14ac:dyDescent="0.25">
      <c r="A60" s="28"/>
      <c r="B60" s="6" t="s">
        <v>44</v>
      </c>
      <c r="C60" s="43">
        <f t="shared" si="8"/>
        <v>2479.9299999999998</v>
      </c>
      <c r="D60" s="26">
        <f t="shared" si="4"/>
        <v>3471.9</v>
      </c>
      <c r="E60" s="26">
        <f t="shared" si="5"/>
        <v>4166.28</v>
      </c>
      <c r="F60" s="26">
        <f t="shared" si="6"/>
        <v>5530.24</v>
      </c>
      <c r="G60" s="27">
        <f t="shared" si="7"/>
        <v>6373.42</v>
      </c>
      <c r="H60" s="19"/>
      <c r="I60" s="19"/>
      <c r="J60" s="19"/>
      <c r="K60" s="19"/>
      <c r="L60" s="19"/>
      <c r="M60" s="19"/>
      <c r="N60" s="19"/>
      <c r="O60" s="19"/>
      <c r="P60" s="19"/>
    </row>
    <row r="61" spans="1:16" ht="21" customHeight="1" x14ac:dyDescent="0.25">
      <c r="A61" s="28"/>
      <c r="B61" s="6" t="s">
        <v>45</v>
      </c>
      <c r="C61" s="43">
        <f t="shared" si="8"/>
        <v>2629.58</v>
      </c>
      <c r="D61" s="26">
        <f t="shared" si="4"/>
        <v>3681.41</v>
      </c>
      <c r="E61" s="26">
        <f t="shared" si="5"/>
        <v>4417.6899999999996</v>
      </c>
      <c r="F61" s="26">
        <f t="shared" si="6"/>
        <v>5863.96</v>
      </c>
      <c r="G61" s="27">
        <f t="shared" si="7"/>
        <v>6758.02</v>
      </c>
      <c r="H61" s="19"/>
      <c r="I61" s="19"/>
      <c r="J61" s="19"/>
      <c r="K61" s="19"/>
      <c r="L61" s="19"/>
      <c r="M61" s="19"/>
      <c r="N61" s="19"/>
      <c r="O61" s="19"/>
      <c r="P61" s="19"/>
    </row>
    <row r="62" spans="1:16" ht="21" customHeight="1" x14ac:dyDescent="0.25">
      <c r="A62" s="28"/>
      <c r="B62" s="6" t="s">
        <v>46</v>
      </c>
      <c r="C62" s="43">
        <f t="shared" si="8"/>
        <v>2800.66</v>
      </c>
      <c r="D62" s="26">
        <f t="shared" si="4"/>
        <v>3920.92</v>
      </c>
      <c r="E62" s="26">
        <f t="shared" si="5"/>
        <v>4705.1099999999997</v>
      </c>
      <c r="F62" s="26">
        <f t="shared" si="6"/>
        <v>6245.47</v>
      </c>
      <c r="G62" s="27">
        <f t="shared" si="7"/>
        <v>7197.7</v>
      </c>
      <c r="H62" s="19"/>
      <c r="I62" s="19"/>
      <c r="J62" s="19"/>
      <c r="K62" s="19"/>
      <c r="L62" s="19"/>
      <c r="M62" s="19"/>
      <c r="N62" s="19"/>
      <c r="O62" s="19"/>
      <c r="P62" s="19"/>
    </row>
    <row r="63" spans="1:16" ht="30" x14ac:dyDescent="0.25">
      <c r="A63" s="28"/>
      <c r="B63" s="11" t="s">
        <v>73</v>
      </c>
      <c r="C63" s="43">
        <f t="shared" si="8"/>
        <v>1937.81</v>
      </c>
      <c r="D63" s="26">
        <f t="shared" si="4"/>
        <v>2712.93</v>
      </c>
      <c r="E63" s="26">
        <f t="shared" si="5"/>
        <v>3255.52</v>
      </c>
      <c r="F63" s="26">
        <f t="shared" si="6"/>
        <v>4321.32</v>
      </c>
      <c r="G63" s="27">
        <f t="shared" si="7"/>
        <v>4980.17</v>
      </c>
      <c r="H63" s="19"/>
      <c r="I63" s="19"/>
      <c r="J63" s="19"/>
      <c r="K63" s="19"/>
      <c r="L63" s="19"/>
      <c r="M63" s="19"/>
      <c r="N63" s="19"/>
      <c r="O63" s="19"/>
      <c r="P63" s="19"/>
    </row>
    <row r="64" spans="1:16" ht="21" customHeight="1" x14ac:dyDescent="0.25">
      <c r="A64" s="28"/>
      <c r="B64" s="6" t="s">
        <v>47</v>
      </c>
      <c r="C64" s="43">
        <f t="shared" si="8"/>
        <v>2950.31</v>
      </c>
      <c r="D64" s="26">
        <f t="shared" si="4"/>
        <v>4130.43</v>
      </c>
      <c r="E64" s="26">
        <f t="shared" si="5"/>
        <v>4956.5200000000004</v>
      </c>
      <c r="F64" s="26">
        <f t="shared" si="6"/>
        <v>6579.19</v>
      </c>
      <c r="G64" s="27">
        <f t="shared" si="7"/>
        <v>7582.3</v>
      </c>
      <c r="H64" s="19"/>
      <c r="I64" s="19"/>
      <c r="J64" s="19"/>
      <c r="K64" s="19"/>
      <c r="L64" s="19"/>
      <c r="M64" s="19"/>
      <c r="N64" s="19"/>
      <c r="O64" s="19"/>
      <c r="P64" s="19"/>
    </row>
    <row r="65" spans="1:16" ht="21" customHeight="1" x14ac:dyDescent="0.25">
      <c r="A65" s="28"/>
      <c r="B65" s="11" t="s">
        <v>74</v>
      </c>
      <c r="C65" s="43">
        <f t="shared" si="8"/>
        <v>2598.0500000000002</v>
      </c>
      <c r="D65" s="26">
        <f t="shared" si="4"/>
        <v>3637.27</v>
      </c>
      <c r="E65" s="26">
        <f t="shared" si="5"/>
        <v>4364.72</v>
      </c>
      <c r="F65" s="26">
        <f t="shared" si="6"/>
        <v>5793.65</v>
      </c>
      <c r="G65" s="27">
        <f t="shared" si="7"/>
        <v>6676.99</v>
      </c>
      <c r="H65" s="19"/>
      <c r="I65" s="19"/>
      <c r="J65" s="19"/>
      <c r="K65" s="19"/>
      <c r="L65" s="19"/>
      <c r="M65" s="19"/>
      <c r="N65" s="19"/>
      <c r="O65" s="19"/>
      <c r="P65" s="19"/>
    </row>
    <row r="66" spans="1:16" ht="21" customHeight="1" x14ac:dyDescent="0.25">
      <c r="A66" s="28"/>
      <c r="B66" s="11" t="s">
        <v>75</v>
      </c>
      <c r="C66" s="43">
        <f t="shared" si="8"/>
        <v>2087.46</v>
      </c>
      <c r="D66" s="26">
        <f t="shared" si="4"/>
        <v>2922.44</v>
      </c>
      <c r="E66" s="26">
        <f t="shared" si="5"/>
        <v>3506.93</v>
      </c>
      <c r="F66" s="26">
        <f t="shared" si="6"/>
        <v>4655.04</v>
      </c>
      <c r="G66" s="27">
        <f t="shared" si="7"/>
        <v>5364.77</v>
      </c>
      <c r="H66" s="19"/>
      <c r="I66" s="19"/>
      <c r="J66" s="19"/>
      <c r="K66" s="19"/>
      <c r="L66" s="19"/>
      <c r="M66" s="19"/>
      <c r="N66" s="19"/>
      <c r="O66" s="19"/>
      <c r="P66" s="19"/>
    </row>
    <row r="67" spans="1:16" ht="21" customHeight="1" x14ac:dyDescent="0.25">
      <c r="A67" s="28"/>
      <c r="B67" s="6" t="s">
        <v>48</v>
      </c>
      <c r="C67" s="43">
        <f t="shared" si="8"/>
        <v>3097.25</v>
      </c>
      <c r="D67" s="26">
        <f t="shared" si="4"/>
        <v>4336.1499999999996</v>
      </c>
      <c r="E67" s="26">
        <f t="shared" si="5"/>
        <v>5203.38</v>
      </c>
      <c r="F67" s="26">
        <f t="shared" si="6"/>
        <v>6906.87</v>
      </c>
      <c r="G67" s="27">
        <f t="shared" si="7"/>
        <v>7959.93</v>
      </c>
      <c r="H67" s="19"/>
      <c r="I67" s="19"/>
      <c r="J67" s="19"/>
      <c r="K67" s="19"/>
      <c r="L67" s="19"/>
      <c r="M67" s="19"/>
      <c r="N67" s="19"/>
      <c r="O67" s="19"/>
      <c r="P67" s="19"/>
    </row>
    <row r="68" spans="1:16" ht="21" customHeight="1" x14ac:dyDescent="0.25">
      <c r="A68" s="28"/>
      <c r="B68" s="11" t="s">
        <v>76</v>
      </c>
      <c r="C68" s="43">
        <f t="shared" si="8"/>
        <v>2747.7</v>
      </c>
      <c r="D68" s="26">
        <f t="shared" si="4"/>
        <v>3846.78</v>
      </c>
      <c r="E68" s="26">
        <f t="shared" si="5"/>
        <v>4616.1400000000003</v>
      </c>
      <c r="F68" s="26">
        <f t="shared" si="6"/>
        <v>6127.37</v>
      </c>
      <c r="G68" s="27">
        <f t="shared" si="7"/>
        <v>7061.59</v>
      </c>
      <c r="H68" s="19"/>
      <c r="I68" s="19"/>
      <c r="J68" s="19"/>
      <c r="K68" s="19"/>
      <c r="L68" s="19"/>
      <c r="M68" s="19"/>
      <c r="N68" s="19"/>
      <c r="O68" s="19"/>
      <c r="P68" s="19"/>
    </row>
    <row r="69" spans="1:16" ht="21" customHeight="1" x14ac:dyDescent="0.25">
      <c r="A69" s="28"/>
      <c r="B69" s="11" t="s">
        <v>77</v>
      </c>
      <c r="C69" s="43">
        <f t="shared" si="8"/>
        <v>2493.7199999999998</v>
      </c>
      <c r="D69" s="26">
        <f t="shared" si="4"/>
        <v>3491.21</v>
      </c>
      <c r="E69" s="26">
        <f t="shared" si="5"/>
        <v>4189.45</v>
      </c>
      <c r="F69" s="26">
        <f t="shared" si="6"/>
        <v>5561</v>
      </c>
      <c r="G69" s="27">
        <f t="shared" si="7"/>
        <v>6408.86</v>
      </c>
      <c r="H69" s="19"/>
      <c r="I69" s="19"/>
      <c r="J69" s="19"/>
      <c r="K69" s="19"/>
      <c r="L69" s="19"/>
      <c r="M69" s="19"/>
      <c r="N69" s="19"/>
      <c r="O69" s="19"/>
      <c r="P69" s="19"/>
    </row>
    <row r="70" spans="1:16" ht="21" customHeight="1" x14ac:dyDescent="0.25">
      <c r="A70" s="28"/>
      <c r="B70" s="11" t="s">
        <v>78</v>
      </c>
      <c r="C70" s="43">
        <f t="shared" si="8"/>
        <v>3153.97</v>
      </c>
      <c r="D70" s="26">
        <f t="shared" si="4"/>
        <v>4415.5600000000004</v>
      </c>
      <c r="E70" s="26">
        <f t="shared" si="5"/>
        <v>5298.67</v>
      </c>
      <c r="F70" s="26">
        <f t="shared" si="6"/>
        <v>7033.35</v>
      </c>
      <c r="G70" s="27">
        <f t="shared" si="7"/>
        <v>8105.7</v>
      </c>
      <c r="H70" s="19"/>
      <c r="I70" s="19"/>
      <c r="J70" s="19"/>
      <c r="K70" s="19"/>
      <c r="L70" s="19"/>
      <c r="M70" s="19"/>
      <c r="N70" s="19"/>
      <c r="O70" s="19"/>
      <c r="P70" s="19"/>
    </row>
    <row r="71" spans="1:16" ht="21" customHeight="1" x14ac:dyDescent="0.25">
      <c r="A71" s="28"/>
      <c r="B71" s="6" t="s">
        <v>49</v>
      </c>
      <c r="C71" s="43">
        <f t="shared" si="8"/>
        <v>4289.57</v>
      </c>
      <c r="D71" s="26">
        <f>ROUND($C71*$D$4,2)</f>
        <v>6005.4</v>
      </c>
      <c r="E71" s="26">
        <f>ROUND($C71*$E$4,2)</f>
        <v>7206.48</v>
      </c>
      <c r="F71" s="26">
        <f>ROUND($C71*$F$4,2)</f>
        <v>9565.74</v>
      </c>
      <c r="G71" s="27">
        <f>ROUND($C71*$G$4,2)</f>
        <v>11024.19</v>
      </c>
      <c r="H71" s="19"/>
      <c r="I71" s="19"/>
      <c r="J71" s="19"/>
      <c r="K71" s="19"/>
      <c r="L71" s="19"/>
      <c r="M71" s="19"/>
      <c r="N71" s="19"/>
      <c r="O71" s="19"/>
      <c r="P71" s="19"/>
    </row>
    <row r="72" spans="1:16" ht="30" x14ac:dyDescent="0.25">
      <c r="A72" s="28"/>
      <c r="B72" s="11" t="s">
        <v>79</v>
      </c>
      <c r="C72" s="43">
        <f t="shared" si="8"/>
        <v>3053.52</v>
      </c>
      <c r="D72" s="26">
        <f t="shared" si="4"/>
        <v>4274.93</v>
      </c>
      <c r="E72" s="26">
        <f t="shared" si="5"/>
        <v>5129.91</v>
      </c>
      <c r="F72" s="26">
        <f t="shared" si="6"/>
        <v>6809.35</v>
      </c>
      <c r="G72" s="27">
        <f t="shared" si="7"/>
        <v>7847.55</v>
      </c>
      <c r="H72" s="19"/>
      <c r="I72" s="19"/>
      <c r="J72" s="19"/>
      <c r="K72" s="19"/>
      <c r="L72" s="19"/>
      <c r="M72" s="19"/>
      <c r="N72" s="19"/>
      <c r="O72" s="19"/>
      <c r="P72" s="19"/>
    </row>
    <row r="73" spans="1:16" ht="21" customHeight="1" x14ac:dyDescent="0.25">
      <c r="A73" s="28"/>
      <c r="B73" s="6" t="s">
        <v>80</v>
      </c>
      <c r="C73" s="43">
        <f t="shared" si="8"/>
        <v>3713.76</v>
      </c>
      <c r="D73" s="26">
        <f t="shared" si="4"/>
        <v>5199.26</v>
      </c>
      <c r="E73" s="26">
        <f t="shared" si="5"/>
        <v>6239.12</v>
      </c>
      <c r="F73" s="26">
        <f t="shared" si="6"/>
        <v>8281.68</v>
      </c>
      <c r="G73" s="27">
        <f t="shared" si="7"/>
        <v>9544.36</v>
      </c>
      <c r="H73" s="19"/>
      <c r="I73" s="19"/>
      <c r="J73" s="19"/>
      <c r="K73" s="19"/>
      <c r="L73" s="19"/>
      <c r="M73" s="19"/>
      <c r="N73" s="19"/>
      <c r="O73" s="19"/>
      <c r="P73" s="19"/>
    </row>
    <row r="74" spans="1:16" ht="21.75" customHeight="1" x14ac:dyDescent="0.25">
      <c r="A74" s="28"/>
      <c r="B74" s="6" t="s">
        <v>50</v>
      </c>
      <c r="C74" s="43">
        <f t="shared" si="8"/>
        <v>4212.96</v>
      </c>
      <c r="D74" s="26">
        <f t="shared" si="4"/>
        <v>5898.14</v>
      </c>
      <c r="E74" s="26">
        <f t="shared" si="5"/>
        <v>7077.77</v>
      </c>
      <c r="F74" s="26">
        <f t="shared" si="6"/>
        <v>9394.9</v>
      </c>
      <c r="G74" s="27">
        <f t="shared" si="7"/>
        <v>10827.31</v>
      </c>
      <c r="H74" s="19"/>
      <c r="I74" s="19"/>
      <c r="J74" s="19"/>
      <c r="K74" s="19"/>
      <c r="L74" s="19"/>
      <c r="M74" s="19"/>
      <c r="N74" s="19"/>
      <c r="O74" s="19"/>
      <c r="P74" s="19"/>
    </row>
    <row r="75" spans="1:16" ht="26.25" customHeight="1" x14ac:dyDescent="0.25">
      <c r="A75" s="7">
        <v>3</v>
      </c>
      <c r="B75" s="55" t="s">
        <v>11</v>
      </c>
      <c r="C75" s="56"/>
      <c r="D75" s="56"/>
      <c r="E75" s="56"/>
      <c r="F75" s="56"/>
      <c r="G75" s="57"/>
    </row>
    <row r="76" spans="1:16" ht="23.45" customHeight="1" x14ac:dyDescent="0.25">
      <c r="A76" s="7"/>
      <c r="B76" s="8" t="s">
        <v>81</v>
      </c>
      <c r="C76" s="1">
        <v>928.75</v>
      </c>
      <c r="D76" s="1">
        <f>ROUND(C76*$D$4,2)</f>
        <v>1300.25</v>
      </c>
      <c r="E76" s="1">
        <f>ROUND(C76*$E$4,2)</f>
        <v>1560.3</v>
      </c>
      <c r="F76" s="1">
        <f>ROUND(C76*$F$4,2)</f>
        <v>2071.11</v>
      </c>
      <c r="G76" s="2">
        <f>ROUND(C76*$G$4,2)</f>
        <v>2386.89</v>
      </c>
    </row>
    <row r="77" spans="1:16" ht="23.45" customHeight="1" x14ac:dyDescent="0.25">
      <c r="A77" s="7"/>
      <c r="B77" s="8" t="s">
        <v>12</v>
      </c>
      <c r="C77" s="1">
        <v>1345.21</v>
      </c>
      <c r="D77" s="1">
        <f t="shared" ref="D77:D79" si="9">ROUND(C77*$D$4,2)</f>
        <v>1883.29</v>
      </c>
      <c r="E77" s="1">
        <f t="shared" ref="E77:E79" si="10">ROUND(C77*$E$4,2)</f>
        <v>2259.9499999999998</v>
      </c>
      <c r="F77" s="1">
        <f>ROUND(C77*$F$4,2)</f>
        <v>2999.82</v>
      </c>
      <c r="G77" s="2">
        <f t="shared" ref="G77:G79" si="11">ROUND(C77*$G$4,2)</f>
        <v>3457.19</v>
      </c>
    </row>
    <row r="78" spans="1:16" ht="23.45" customHeight="1" x14ac:dyDescent="0.25">
      <c r="A78" s="7"/>
      <c r="B78" s="8" t="s">
        <v>82</v>
      </c>
      <c r="C78" s="1">
        <v>912.48</v>
      </c>
      <c r="D78" s="1">
        <f t="shared" si="9"/>
        <v>1277.47</v>
      </c>
      <c r="E78" s="1">
        <f t="shared" si="10"/>
        <v>1532.97</v>
      </c>
      <c r="F78" s="1">
        <f>ROUND(C78*$F$4,2)</f>
        <v>2034.83</v>
      </c>
      <c r="G78" s="2">
        <f t="shared" si="11"/>
        <v>2345.0700000000002</v>
      </c>
    </row>
    <row r="79" spans="1:16" ht="23.45" customHeight="1" thickBot="1" x14ac:dyDescent="0.3">
      <c r="A79" s="9"/>
      <c r="B79" s="10" t="s">
        <v>13</v>
      </c>
      <c r="C79" s="44">
        <v>1122.73</v>
      </c>
      <c r="D79" s="1">
        <f t="shared" si="9"/>
        <v>1571.82</v>
      </c>
      <c r="E79" s="1">
        <f t="shared" si="10"/>
        <v>1886.19</v>
      </c>
      <c r="F79" s="1">
        <f t="shared" ref="F79" si="12">ROUND(C79*$F$4,2)</f>
        <v>2503.69</v>
      </c>
      <c r="G79" s="2">
        <f t="shared" si="11"/>
        <v>2885.42</v>
      </c>
    </row>
    <row r="80" spans="1:16" ht="26.25" customHeight="1" x14ac:dyDescent="0.25">
      <c r="A80" s="29">
        <v>4</v>
      </c>
      <c r="B80" s="58" t="s">
        <v>14</v>
      </c>
      <c r="C80" s="59"/>
      <c r="D80" s="59"/>
      <c r="E80" s="59"/>
      <c r="F80" s="59"/>
      <c r="G80" s="60"/>
    </row>
    <row r="81" spans="1:8" ht="19.5" customHeight="1" x14ac:dyDescent="0.25">
      <c r="A81" s="30"/>
      <c r="B81" s="31" t="s">
        <v>51</v>
      </c>
      <c r="C81" s="26">
        <v>489.52</v>
      </c>
      <c r="D81" s="26">
        <f>ROUND(C81*1.4,2)</f>
        <v>685.33</v>
      </c>
      <c r="E81" s="26">
        <f>ROUND(C81*1.68,2)</f>
        <v>822.39</v>
      </c>
      <c r="F81" s="26">
        <f>ROUND(C81*2.23,2)</f>
        <v>1091.6300000000001</v>
      </c>
      <c r="G81" s="27">
        <f>ROUND(C81*2.57,2)</f>
        <v>1258.07</v>
      </c>
    </row>
    <row r="82" spans="1:8" ht="28.9" customHeight="1" x14ac:dyDescent="0.25">
      <c r="A82" s="32"/>
      <c r="B82" s="31" t="s">
        <v>53</v>
      </c>
      <c r="C82" s="45">
        <v>600.47</v>
      </c>
      <c r="D82" s="26">
        <f t="shared" ref="D82:D91" si="13">ROUND(C82*1.4,2)</f>
        <v>840.66</v>
      </c>
      <c r="E82" s="26">
        <f t="shared" ref="E82:E91" si="14">ROUND(C82*1.68,2)</f>
        <v>1008.79</v>
      </c>
      <c r="F82" s="26">
        <f t="shared" ref="F82:F91" si="15">ROUND(C82*2.23,2)</f>
        <v>1339.05</v>
      </c>
      <c r="G82" s="27">
        <f t="shared" ref="G82:G91" si="16">ROUND(C82*2.57,2)</f>
        <v>1543.21</v>
      </c>
      <c r="H82" s="4"/>
    </row>
    <row r="83" spans="1:8" ht="19.5" customHeight="1" x14ac:dyDescent="0.25">
      <c r="A83" s="32"/>
      <c r="B83" s="31" t="s">
        <v>54</v>
      </c>
      <c r="C83" s="45">
        <v>727.30000000000007</v>
      </c>
      <c r="D83" s="26">
        <f t="shared" si="13"/>
        <v>1018.22</v>
      </c>
      <c r="E83" s="26">
        <f t="shared" si="14"/>
        <v>1221.8599999999999</v>
      </c>
      <c r="F83" s="26">
        <f t="shared" si="15"/>
        <v>1621.88</v>
      </c>
      <c r="G83" s="27">
        <f t="shared" si="16"/>
        <v>1869.16</v>
      </c>
      <c r="H83" s="4"/>
    </row>
    <row r="84" spans="1:8" ht="45" x14ac:dyDescent="0.25">
      <c r="A84" s="32"/>
      <c r="B84" s="33" t="s">
        <v>52</v>
      </c>
      <c r="C84" s="45">
        <v>806.86</v>
      </c>
      <c r="D84" s="26">
        <f t="shared" si="13"/>
        <v>1129.5999999999999</v>
      </c>
      <c r="E84" s="26">
        <f t="shared" si="14"/>
        <v>1355.52</v>
      </c>
      <c r="F84" s="26">
        <f t="shared" si="15"/>
        <v>1799.3</v>
      </c>
      <c r="G84" s="27">
        <f t="shared" si="16"/>
        <v>2073.63</v>
      </c>
    </row>
    <row r="85" spans="1:8" ht="19.5" customHeight="1" x14ac:dyDescent="0.25">
      <c r="A85" s="32"/>
      <c r="B85" s="31" t="s">
        <v>55</v>
      </c>
      <c r="C85" s="45">
        <v>838.25</v>
      </c>
      <c r="D85" s="26">
        <f t="shared" si="13"/>
        <v>1173.55</v>
      </c>
      <c r="E85" s="26">
        <f t="shared" si="14"/>
        <v>1408.26</v>
      </c>
      <c r="F85" s="26">
        <f t="shared" si="15"/>
        <v>1869.3</v>
      </c>
      <c r="G85" s="27">
        <f t="shared" si="16"/>
        <v>2154.3000000000002</v>
      </c>
    </row>
    <row r="86" spans="1:8" ht="45" x14ac:dyDescent="0.25">
      <c r="A86" s="32"/>
      <c r="B86" s="33" t="s">
        <v>56</v>
      </c>
      <c r="C86" s="45">
        <v>917.81000000000006</v>
      </c>
      <c r="D86" s="26">
        <f t="shared" si="13"/>
        <v>1284.93</v>
      </c>
      <c r="E86" s="26">
        <f t="shared" si="14"/>
        <v>1541.92</v>
      </c>
      <c r="F86" s="26">
        <f t="shared" si="15"/>
        <v>2046.72</v>
      </c>
      <c r="G86" s="27">
        <f t="shared" si="16"/>
        <v>2358.77</v>
      </c>
    </row>
    <row r="87" spans="1:8" ht="19.5" customHeight="1" x14ac:dyDescent="0.25">
      <c r="A87" s="32"/>
      <c r="B87" s="34" t="s">
        <v>58</v>
      </c>
      <c r="C87" s="45">
        <v>979.03</v>
      </c>
      <c r="D87" s="26">
        <f t="shared" si="13"/>
        <v>1370.64</v>
      </c>
      <c r="E87" s="26">
        <f t="shared" si="14"/>
        <v>1644.77</v>
      </c>
      <c r="F87" s="26">
        <f t="shared" si="15"/>
        <v>2183.2399999999998</v>
      </c>
      <c r="G87" s="27">
        <f t="shared" si="16"/>
        <v>2516.11</v>
      </c>
    </row>
    <row r="88" spans="1:8" ht="45" x14ac:dyDescent="0.25">
      <c r="A88" s="32"/>
      <c r="B88" s="33" t="s">
        <v>57</v>
      </c>
      <c r="C88" s="45">
        <v>806.86</v>
      </c>
      <c r="D88" s="26">
        <f t="shared" si="13"/>
        <v>1129.5999999999999</v>
      </c>
      <c r="E88" s="26">
        <f t="shared" si="14"/>
        <v>1355.52</v>
      </c>
      <c r="F88" s="26">
        <f t="shared" si="15"/>
        <v>1799.3</v>
      </c>
      <c r="G88" s="27">
        <f t="shared" si="16"/>
        <v>2073.63</v>
      </c>
    </row>
    <row r="89" spans="1:8" ht="19.5" customHeight="1" x14ac:dyDescent="0.25">
      <c r="A89" s="32"/>
      <c r="B89" s="34" t="s">
        <v>59</v>
      </c>
      <c r="C89" s="45">
        <v>1089.98</v>
      </c>
      <c r="D89" s="26">
        <f t="shared" si="13"/>
        <v>1525.97</v>
      </c>
      <c r="E89" s="26">
        <f t="shared" si="14"/>
        <v>1831.17</v>
      </c>
      <c r="F89" s="26">
        <f t="shared" si="15"/>
        <v>2430.66</v>
      </c>
      <c r="G89" s="27">
        <f t="shared" si="16"/>
        <v>2801.25</v>
      </c>
    </row>
    <row r="90" spans="1:8" ht="45" x14ac:dyDescent="0.25">
      <c r="A90" s="32"/>
      <c r="B90" s="33" t="s">
        <v>60</v>
      </c>
      <c r="C90" s="45">
        <v>917.81000000000006</v>
      </c>
      <c r="D90" s="26">
        <f t="shared" si="13"/>
        <v>1284.93</v>
      </c>
      <c r="E90" s="26">
        <f t="shared" si="14"/>
        <v>1541.92</v>
      </c>
      <c r="F90" s="26">
        <f t="shared" si="15"/>
        <v>2046.72</v>
      </c>
      <c r="G90" s="27">
        <f t="shared" si="16"/>
        <v>2358.77</v>
      </c>
    </row>
    <row r="91" spans="1:8" ht="19.5" customHeight="1" x14ac:dyDescent="0.25">
      <c r="A91" s="32"/>
      <c r="B91" s="34" t="s">
        <v>61</v>
      </c>
      <c r="C91" s="45">
        <v>1216.81</v>
      </c>
      <c r="D91" s="26">
        <f t="shared" si="13"/>
        <v>1703.53</v>
      </c>
      <c r="E91" s="26">
        <f t="shared" si="14"/>
        <v>2044.24</v>
      </c>
      <c r="F91" s="26">
        <f t="shared" si="15"/>
        <v>2713.49</v>
      </c>
      <c r="G91" s="27">
        <f t="shared" si="16"/>
        <v>3127.2</v>
      </c>
    </row>
    <row r="92" spans="1:8" ht="19.5" customHeight="1" thickBot="1" x14ac:dyDescent="0.3">
      <c r="A92" s="35"/>
      <c r="B92" s="36" t="s">
        <v>62</v>
      </c>
      <c r="C92" s="37">
        <v>1327.77</v>
      </c>
      <c r="D92" s="26">
        <f>ROUND(C92*1.4,2)</f>
        <v>1858.88</v>
      </c>
      <c r="E92" s="37">
        <f>ROUND(C92*1.68,2)</f>
        <v>2230.65</v>
      </c>
      <c r="F92" s="37">
        <f>ROUND(C92*2.23,2)</f>
        <v>2960.93</v>
      </c>
      <c r="G92" s="38">
        <f>ROUND(C92*2.57,2)</f>
        <v>3412.37</v>
      </c>
    </row>
    <row r="93" spans="1:8" ht="26.25" customHeight="1" x14ac:dyDescent="0.25">
      <c r="A93" s="3" t="s">
        <v>36</v>
      </c>
      <c r="B93" s="58" t="s">
        <v>35</v>
      </c>
      <c r="C93" s="59"/>
      <c r="D93" s="59"/>
      <c r="E93" s="59"/>
      <c r="F93" s="59"/>
      <c r="G93" s="60"/>
    </row>
    <row r="94" spans="1:8" ht="19.5" customHeight="1" x14ac:dyDescent="0.25">
      <c r="A94" s="30"/>
      <c r="B94" s="31" t="s">
        <v>51</v>
      </c>
      <c r="C94" s="26">
        <f>ROUND(C81*1.2,2)</f>
        <v>587.41999999999996</v>
      </c>
      <c r="D94" s="26">
        <f>ROUND(C94*1.4,2)</f>
        <v>822.39</v>
      </c>
      <c r="E94" s="26">
        <f>ROUND(C94*1.68,2)</f>
        <v>986.87</v>
      </c>
      <c r="F94" s="26">
        <f>ROUND(C94*2.23,2)</f>
        <v>1309.95</v>
      </c>
      <c r="G94" s="27">
        <f>ROUND(C94*2.57,2)</f>
        <v>1509.67</v>
      </c>
      <c r="H94" s="4"/>
    </row>
    <row r="95" spans="1:8" ht="19.5" customHeight="1" x14ac:dyDescent="0.25">
      <c r="A95" s="32"/>
      <c r="B95" s="31" t="s">
        <v>53</v>
      </c>
      <c r="C95" s="26">
        <f t="shared" ref="C95:C105" si="17">ROUND(C82*1.2,2)</f>
        <v>720.56</v>
      </c>
      <c r="D95" s="26">
        <f t="shared" ref="D95:D104" si="18">ROUND(C95*1.4,2)</f>
        <v>1008.78</v>
      </c>
      <c r="E95" s="26">
        <f t="shared" ref="E95:E104" si="19">ROUND(C95*1.68,2)</f>
        <v>1210.54</v>
      </c>
      <c r="F95" s="26">
        <f t="shared" ref="F95:F104" si="20">ROUND(C95*2.23,2)</f>
        <v>1606.85</v>
      </c>
      <c r="G95" s="27">
        <f t="shared" ref="G95:G104" si="21">ROUND(C95*2.57,2)</f>
        <v>1851.84</v>
      </c>
      <c r="H95" s="4"/>
    </row>
    <row r="96" spans="1:8" ht="19.5" customHeight="1" x14ac:dyDescent="0.25">
      <c r="A96" s="32"/>
      <c r="B96" s="31" t="s">
        <v>54</v>
      </c>
      <c r="C96" s="26">
        <f t="shared" si="17"/>
        <v>872.76</v>
      </c>
      <c r="D96" s="26">
        <f t="shared" si="18"/>
        <v>1221.8599999999999</v>
      </c>
      <c r="E96" s="26">
        <f t="shared" si="19"/>
        <v>1466.24</v>
      </c>
      <c r="F96" s="26">
        <f t="shared" si="20"/>
        <v>1946.25</v>
      </c>
      <c r="G96" s="27">
        <f t="shared" si="21"/>
        <v>2242.9899999999998</v>
      </c>
      <c r="H96" s="4"/>
    </row>
    <row r="97" spans="1:12" ht="45" x14ac:dyDescent="0.25">
      <c r="A97" s="32"/>
      <c r="B97" s="33" t="s">
        <v>52</v>
      </c>
      <c r="C97" s="26">
        <f t="shared" si="17"/>
        <v>968.23</v>
      </c>
      <c r="D97" s="26">
        <f t="shared" si="18"/>
        <v>1355.52</v>
      </c>
      <c r="E97" s="26">
        <f t="shared" si="19"/>
        <v>1626.63</v>
      </c>
      <c r="F97" s="26">
        <f t="shared" si="20"/>
        <v>2159.15</v>
      </c>
      <c r="G97" s="27">
        <f t="shared" si="21"/>
        <v>2488.35</v>
      </c>
      <c r="H97" s="4"/>
    </row>
    <row r="98" spans="1:12" ht="19.5" customHeight="1" x14ac:dyDescent="0.25">
      <c r="A98" s="32"/>
      <c r="B98" s="31" t="s">
        <v>55</v>
      </c>
      <c r="C98" s="26">
        <f t="shared" si="17"/>
        <v>1005.9</v>
      </c>
      <c r="D98" s="26">
        <f t="shared" si="18"/>
        <v>1408.26</v>
      </c>
      <c r="E98" s="26">
        <f t="shared" si="19"/>
        <v>1689.91</v>
      </c>
      <c r="F98" s="26">
        <f t="shared" si="20"/>
        <v>2243.16</v>
      </c>
      <c r="G98" s="27">
        <f t="shared" si="21"/>
        <v>2585.16</v>
      </c>
      <c r="H98" s="4"/>
    </row>
    <row r="99" spans="1:12" ht="45" x14ac:dyDescent="0.25">
      <c r="A99" s="32"/>
      <c r="B99" s="33" t="s">
        <v>56</v>
      </c>
      <c r="C99" s="26">
        <f t="shared" si="17"/>
        <v>1101.3699999999999</v>
      </c>
      <c r="D99" s="26">
        <f t="shared" si="18"/>
        <v>1541.92</v>
      </c>
      <c r="E99" s="26">
        <f t="shared" si="19"/>
        <v>1850.3</v>
      </c>
      <c r="F99" s="26">
        <f t="shared" si="20"/>
        <v>2456.06</v>
      </c>
      <c r="G99" s="27">
        <f t="shared" si="21"/>
        <v>2830.52</v>
      </c>
      <c r="H99" s="4"/>
    </row>
    <row r="100" spans="1:12" ht="19.5" customHeight="1" x14ac:dyDescent="0.25">
      <c r="A100" s="32"/>
      <c r="B100" s="34" t="s">
        <v>58</v>
      </c>
      <c r="C100" s="26">
        <f t="shared" si="17"/>
        <v>1174.8399999999999</v>
      </c>
      <c r="D100" s="26">
        <f t="shared" si="18"/>
        <v>1644.78</v>
      </c>
      <c r="E100" s="26">
        <f t="shared" si="19"/>
        <v>1973.73</v>
      </c>
      <c r="F100" s="26">
        <f t="shared" si="20"/>
        <v>2619.89</v>
      </c>
      <c r="G100" s="27">
        <f t="shared" si="21"/>
        <v>3019.34</v>
      </c>
      <c r="H100" s="4"/>
    </row>
    <row r="101" spans="1:12" ht="45" x14ac:dyDescent="0.25">
      <c r="A101" s="32"/>
      <c r="B101" s="33" t="s">
        <v>57</v>
      </c>
      <c r="C101" s="26">
        <f t="shared" si="17"/>
        <v>968.23</v>
      </c>
      <c r="D101" s="26">
        <f t="shared" si="18"/>
        <v>1355.52</v>
      </c>
      <c r="E101" s="26">
        <f t="shared" si="19"/>
        <v>1626.63</v>
      </c>
      <c r="F101" s="26">
        <f t="shared" si="20"/>
        <v>2159.15</v>
      </c>
      <c r="G101" s="27">
        <f t="shared" si="21"/>
        <v>2488.35</v>
      </c>
      <c r="H101" s="4"/>
    </row>
    <row r="102" spans="1:12" ht="19.5" customHeight="1" x14ac:dyDescent="0.25">
      <c r="A102" s="32"/>
      <c r="B102" s="34" t="s">
        <v>59</v>
      </c>
      <c r="C102" s="26">
        <f t="shared" si="17"/>
        <v>1307.98</v>
      </c>
      <c r="D102" s="26">
        <f t="shared" si="18"/>
        <v>1831.17</v>
      </c>
      <c r="E102" s="26">
        <f t="shared" si="19"/>
        <v>2197.41</v>
      </c>
      <c r="F102" s="26">
        <f t="shared" si="20"/>
        <v>2916.8</v>
      </c>
      <c r="G102" s="27">
        <f t="shared" si="21"/>
        <v>3361.51</v>
      </c>
      <c r="H102" s="4"/>
    </row>
    <row r="103" spans="1:12" ht="45" x14ac:dyDescent="0.25">
      <c r="A103" s="32"/>
      <c r="B103" s="33" t="s">
        <v>60</v>
      </c>
      <c r="C103" s="26">
        <f t="shared" si="17"/>
        <v>1101.3699999999999</v>
      </c>
      <c r="D103" s="26">
        <f t="shared" si="18"/>
        <v>1541.92</v>
      </c>
      <c r="E103" s="26">
        <f t="shared" si="19"/>
        <v>1850.3</v>
      </c>
      <c r="F103" s="26">
        <f t="shared" si="20"/>
        <v>2456.06</v>
      </c>
      <c r="G103" s="27">
        <f t="shared" si="21"/>
        <v>2830.52</v>
      </c>
      <c r="H103" s="4"/>
    </row>
    <row r="104" spans="1:12" ht="19.5" customHeight="1" x14ac:dyDescent="0.25">
      <c r="A104" s="32"/>
      <c r="B104" s="34" t="s">
        <v>61</v>
      </c>
      <c r="C104" s="26">
        <f t="shared" si="17"/>
        <v>1460.17</v>
      </c>
      <c r="D104" s="26">
        <f t="shared" si="18"/>
        <v>2044.24</v>
      </c>
      <c r="E104" s="26">
        <f t="shared" si="19"/>
        <v>2453.09</v>
      </c>
      <c r="F104" s="26">
        <f t="shared" si="20"/>
        <v>3256.18</v>
      </c>
      <c r="G104" s="27">
        <f t="shared" si="21"/>
        <v>3752.64</v>
      </c>
      <c r="H104" s="4"/>
    </row>
    <row r="105" spans="1:12" ht="21.6" customHeight="1" thickBot="1" x14ac:dyDescent="0.3">
      <c r="A105" s="35"/>
      <c r="B105" s="36" t="s">
        <v>62</v>
      </c>
      <c r="C105" s="26">
        <f t="shared" si="17"/>
        <v>1593.32</v>
      </c>
      <c r="D105" s="26">
        <f>ROUND(C105*1.4,2)</f>
        <v>2230.65</v>
      </c>
      <c r="E105" s="37">
        <f>ROUND(C105*1.68,2)</f>
        <v>2676.78</v>
      </c>
      <c r="F105" s="37">
        <f>ROUND(C105*2.23,2)</f>
        <v>3553.1</v>
      </c>
      <c r="G105" s="38">
        <f>ROUND(C105*2.57,2)</f>
        <v>4094.83</v>
      </c>
      <c r="H105" s="4"/>
    </row>
    <row r="106" spans="1:12" ht="21" customHeight="1" x14ac:dyDescent="0.25">
      <c r="A106" s="29">
        <v>5</v>
      </c>
      <c r="B106" s="58" t="s">
        <v>15</v>
      </c>
      <c r="C106" s="59"/>
      <c r="D106" s="59"/>
      <c r="E106" s="59"/>
      <c r="F106" s="59"/>
      <c r="G106" s="60"/>
    </row>
    <row r="107" spans="1:12" ht="60" x14ac:dyDescent="0.25">
      <c r="A107" s="30"/>
      <c r="B107" s="33" t="s">
        <v>86</v>
      </c>
      <c r="C107" s="26">
        <v>699.93</v>
      </c>
      <c r="D107" s="26">
        <f t="shared" ref="D107:D136" si="22">ROUND(C107*1.4,2)</f>
        <v>979.9</v>
      </c>
      <c r="E107" s="26">
        <f t="shared" ref="E107:E136" si="23">ROUND(C107*1.68,2)</f>
        <v>1175.8800000000001</v>
      </c>
      <c r="F107" s="26">
        <f t="shared" ref="F107:F136" si="24">ROUND(C107*2.23,2)</f>
        <v>1560.84</v>
      </c>
      <c r="G107" s="27">
        <f t="shared" ref="G107:G136" si="25">ROUND(C107*2.57,2)</f>
        <v>1798.82</v>
      </c>
      <c r="H107" s="4"/>
      <c r="I107" s="4"/>
      <c r="J107" s="4"/>
      <c r="K107" s="4"/>
      <c r="L107" s="4"/>
    </row>
    <row r="108" spans="1:12" ht="60" x14ac:dyDescent="0.25">
      <c r="A108" s="30"/>
      <c r="B108" s="33" t="s">
        <v>85</v>
      </c>
      <c r="C108" s="26">
        <v>699.93</v>
      </c>
      <c r="D108" s="26">
        <f t="shared" si="22"/>
        <v>979.9</v>
      </c>
      <c r="E108" s="26">
        <f t="shared" si="23"/>
        <v>1175.8800000000001</v>
      </c>
      <c r="F108" s="26">
        <f t="shared" si="24"/>
        <v>1560.84</v>
      </c>
      <c r="G108" s="27">
        <f t="shared" si="25"/>
        <v>1798.82</v>
      </c>
      <c r="H108" s="4"/>
      <c r="I108" s="4"/>
      <c r="J108" s="4"/>
      <c r="K108" s="4"/>
    </row>
    <row r="109" spans="1:12" ht="17.100000000000001" customHeight="1" x14ac:dyDescent="0.25">
      <c r="A109" s="30"/>
      <c r="B109" s="31" t="s">
        <v>16</v>
      </c>
      <c r="C109" s="26">
        <v>3366.9</v>
      </c>
      <c r="D109" s="26">
        <f t="shared" si="22"/>
        <v>4713.66</v>
      </c>
      <c r="E109" s="26">
        <f t="shared" si="23"/>
        <v>5656.39</v>
      </c>
      <c r="F109" s="26">
        <f t="shared" si="24"/>
        <v>7508.19</v>
      </c>
      <c r="G109" s="27">
        <f t="shared" si="25"/>
        <v>8652.93</v>
      </c>
      <c r="H109" s="4"/>
      <c r="I109" s="4"/>
      <c r="J109" s="4"/>
      <c r="K109" s="4"/>
    </row>
    <row r="110" spans="1:12" ht="17.100000000000001" customHeight="1" x14ac:dyDescent="0.25">
      <c r="A110" s="30"/>
      <c r="B110" s="31" t="s">
        <v>17</v>
      </c>
      <c r="C110" s="26">
        <v>3366.9</v>
      </c>
      <c r="D110" s="26">
        <f t="shared" si="22"/>
        <v>4713.66</v>
      </c>
      <c r="E110" s="26">
        <f t="shared" si="23"/>
        <v>5656.39</v>
      </c>
      <c r="F110" s="26">
        <f t="shared" si="24"/>
        <v>7508.19</v>
      </c>
      <c r="G110" s="27">
        <f t="shared" si="25"/>
        <v>8652.93</v>
      </c>
      <c r="H110" s="4"/>
      <c r="I110" s="4"/>
      <c r="J110" s="4"/>
      <c r="K110" s="4"/>
    </row>
    <row r="111" spans="1:12" ht="17.100000000000001" customHeight="1" x14ac:dyDescent="0.25">
      <c r="A111" s="30"/>
      <c r="B111" s="31" t="s">
        <v>83</v>
      </c>
      <c r="C111" s="26">
        <v>998.41</v>
      </c>
      <c r="D111" s="26">
        <f t="shared" si="22"/>
        <v>1397.77</v>
      </c>
      <c r="E111" s="26">
        <f t="shared" si="23"/>
        <v>1677.33</v>
      </c>
      <c r="F111" s="26">
        <f t="shared" si="24"/>
        <v>2226.4499999999998</v>
      </c>
      <c r="G111" s="27">
        <f t="shared" si="25"/>
        <v>2565.91</v>
      </c>
      <c r="H111" s="4"/>
      <c r="I111" s="4"/>
      <c r="J111" s="4"/>
      <c r="K111" s="4"/>
    </row>
    <row r="112" spans="1:12" ht="17.100000000000001" customHeight="1" x14ac:dyDescent="0.25">
      <c r="A112" s="30"/>
      <c r="B112" s="31" t="s">
        <v>84</v>
      </c>
      <c r="C112" s="26">
        <v>998.41</v>
      </c>
      <c r="D112" s="26">
        <f t="shared" si="22"/>
        <v>1397.77</v>
      </c>
      <c r="E112" s="26">
        <f t="shared" si="23"/>
        <v>1677.33</v>
      </c>
      <c r="F112" s="26">
        <f t="shared" si="24"/>
        <v>2226.4499999999998</v>
      </c>
      <c r="G112" s="27">
        <f t="shared" si="25"/>
        <v>2565.91</v>
      </c>
      <c r="H112" s="4"/>
      <c r="I112" s="4"/>
      <c r="J112" s="4"/>
      <c r="K112" s="4"/>
    </row>
    <row r="113" spans="1:11" ht="17.100000000000001" customHeight="1" x14ac:dyDescent="0.25">
      <c r="A113" s="30"/>
      <c r="B113" s="33" t="s">
        <v>18</v>
      </c>
      <c r="C113" s="26">
        <v>978.47</v>
      </c>
      <c r="D113" s="26">
        <f t="shared" si="22"/>
        <v>1369.86</v>
      </c>
      <c r="E113" s="26">
        <f t="shared" si="23"/>
        <v>1643.83</v>
      </c>
      <c r="F113" s="26">
        <f t="shared" si="24"/>
        <v>2181.9899999999998</v>
      </c>
      <c r="G113" s="27">
        <f t="shared" si="25"/>
        <v>2514.67</v>
      </c>
      <c r="H113" s="4"/>
      <c r="I113" s="4"/>
      <c r="J113" s="4"/>
      <c r="K113" s="4"/>
    </row>
    <row r="114" spans="1:11" ht="17.100000000000001" customHeight="1" x14ac:dyDescent="0.25">
      <c r="A114" s="30"/>
      <c r="B114" s="33" t="s">
        <v>19</v>
      </c>
      <c r="C114" s="26">
        <v>978.47</v>
      </c>
      <c r="D114" s="26">
        <f t="shared" si="22"/>
        <v>1369.86</v>
      </c>
      <c r="E114" s="26">
        <f t="shared" si="23"/>
        <v>1643.83</v>
      </c>
      <c r="F114" s="26">
        <f t="shared" si="24"/>
        <v>2181.9899999999998</v>
      </c>
      <c r="G114" s="27">
        <f t="shared" si="25"/>
        <v>2514.67</v>
      </c>
      <c r="H114" s="4"/>
      <c r="I114" s="4"/>
      <c r="J114" s="4"/>
      <c r="K114" s="4"/>
    </row>
    <row r="115" spans="1:11" ht="17.100000000000001" customHeight="1" x14ac:dyDescent="0.25">
      <c r="A115" s="30"/>
      <c r="B115" s="31" t="s">
        <v>20</v>
      </c>
      <c r="C115" s="26">
        <v>2521.67</v>
      </c>
      <c r="D115" s="26">
        <f t="shared" si="22"/>
        <v>3530.34</v>
      </c>
      <c r="E115" s="26">
        <f t="shared" si="23"/>
        <v>4236.41</v>
      </c>
      <c r="F115" s="26">
        <f t="shared" si="24"/>
        <v>5623.32</v>
      </c>
      <c r="G115" s="27">
        <f t="shared" si="25"/>
        <v>6480.69</v>
      </c>
      <c r="H115" s="4"/>
      <c r="I115" s="4"/>
      <c r="J115" s="4"/>
      <c r="K115" s="4"/>
    </row>
    <row r="116" spans="1:11" ht="17.100000000000001" customHeight="1" x14ac:dyDescent="0.25">
      <c r="A116" s="30"/>
      <c r="B116" s="31" t="s">
        <v>21</v>
      </c>
      <c r="C116" s="26">
        <v>2521.67</v>
      </c>
      <c r="D116" s="26">
        <f t="shared" si="22"/>
        <v>3530.34</v>
      </c>
      <c r="E116" s="26">
        <f t="shared" si="23"/>
        <v>4236.41</v>
      </c>
      <c r="F116" s="26">
        <f t="shared" si="24"/>
        <v>5623.32</v>
      </c>
      <c r="G116" s="27">
        <f t="shared" si="25"/>
        <v>6480.69</v>
      </c>
      <c r="H116" s="4"/>
      <c r="I116" s="4"/>
      <c r="J116" s="4"/>
      <c r="K116" s="4"/>
    </row>
    <row r="117" spans="1:11" ht="17.100000000000001" customHeight="1" x14ac:dyDescent="0.25">
      <c r="A117" s="30"/>
      <c r="B117" s="31" t="s">
        <v>87</v>
      </c>
      <c r="C117" s="26">
        <v>961.51</v>
      </c>
      <c r="D117" s="26">
        <f t="shared" si="22"/>
        <v>1346.11</v>
      </c>
      <c r="E117" s="26">
        <f t="shared" si="23"/>
        <v>1615.34</v>
      </c>
      <c r="F117" s="26">
        <f t="shared" si="24"/>
        <v>2144.17</v>
      </c>
      <c r="G117" s="27">
        <f t="shared" si="25"/>
        <v>2471.08</v>
      </c>
      <c r="H117" s="4"/>
      <c r="I117" s="4"/>
      <c r="J117" s="4"/>
      <c r="K117" s="4"/>
    </row>
    <row r="118" spans="1:11" ht="17.100000000000001" customHeight="1" x14ac:dyDescent="0.25">
      <c r="A118" s="30"/>
      <c r="B118" s="31" t="s">
        <v>88</v>
      </c>
      <c r="C118" s="26">
        <v>961.51</v>
      </c>
      <c r="D118" s="26">
        <f t="shared" si="22"/>
        <v>1346.11</v>
      </c>
      <c r="E118" s="26">
        <f t="shared" si="23"/>
        <v>1615.34</v>
      </c>
      <c r="F118" s="26">
        <f t="shared" si="24"/>
        <v>2144.17</v>
      </c>
      <c r="G118" s="27">
        <f t="shared" si="25"/>
        <v>2471.08</v>
      </c>
      <c r="H118" s="4"/>
      <c r="I118" s="4"/>
      <c r="J118" s="4"/>
      <c r="K118" s="4"/>
    </row>
    <row r="119" spans="1:11" ht="17.100000000000001" customHeight="1" x14ac:dyDescent="0.25">
      <c r="A119" s="30"/>
      <c r="B119" s="31" t="s">
        <v>22</v>
      </c>
      <c r="C119" s="26">
        <v>2477.23</v>
      </c>
      <c r="D119" s="26">
        <f t="shared" si="22"/>
        <v>3468.12</v>
      </c>
      <c r="E119" s="26">
        <f t="shared" si="23"/>
        <v>4161.75</v>
      </c>
      <c r="F119" s="26">
        <f t="shared" si="24"/>
        <v>5524.22</v>
      </c>
      <c r="G119" s="27">
        <f t="shared" si="25"/>
        <v>6366.48</v>
      </c>
      <c r="H119" s="4"/>
      <c r="I119" s="4"/>
      <c r="J119" s="4"/>
      <c r="K119" s="4"/>
    </row>
    <row r="120" spans="1:11" ht="17.100000000000001" customHeight="1" x14ac:dyDescent="0.25">
      <c r="A120" s="30"/>
      <c r="B120" s="31" t="s">
        <v>23</v>
      </c>
      <c r="C120" s="26">
        <v>2616.81</v>
      </c>
      <c r="D120" s="26">
        <f t="shared" si="22"/>
        <v>3663.53</v>
      </c>
      <c r="E120" s="26">
        <f t="shared" si="23"/>
        <v>4396.24</v>
      </c>
      <c r="F120" s="26">
        <f t="shared" si="24"/>
        <v>5835.49</v>
      </c>
      <c r="G120" s="27">
        <f t="shared" si="25"/>
        <v>6725.2</v>
      </c>
      <c r="H120" s="4"/>
      <c r="I120" s="4"/>
      <c r="J120" s="4"/>
      <c r="K120" s="4"/>
    </row>
    <row r="121" spans="1:11" ht="17.100000000000001" customHeight="1" x14ac:dyDescent="0.25">
      <c r="A121" s="30"/>
      <c r="B121" s="31" t="s">
        <v>24</v>
      </c>
      <c r="C121" s="26">
        <v>4693.34</v>
      </c>
      <c r="D121" s="26">
        <f t="shared" si="22"/>
        <v>6570.68</v>
      </c>
      <c r="E121" s="26">
        <f t="shared" si="23"/>
        <v>7884.81</v>
      </c>
      <c r="F121" s="26">
        <f t="shared" si="24"/>
        <v>10466.15</v>
      </c>
      <c r="G121" s="27">
        <f t="shared" si="25"/>
        <v>12061.88</v>
      </c>
      <c r="H121" s="4"/>
      <c r="I121" s="4"/>
      <c r="J121" s="4"/>
      <c r="K121" s="4"/>
    </row>
    <row r="122" spans="1:11" ht="17.100000000000001" customHeight="1" x14ac:dyDescent="0.25">
      <c r="A122" s="30"/>
      <c r="B122" s="31" t="s">
        <v>25</v>
      </c>
      <c r="C122" s="26">
        <v>4832.92</v>
      </c>
      <c r="D122" s="26">
        <f t="shared" si="22"/>
        <v>6766.09</v>
      </c>
      <c r="E122" s="26">
        <f t="shared" si="23"/>
        <v>8119.31</v>
      </c>
      <c r="F122" s="26">
        <f t="shared" si="24"/>
        <v>10777.41</v>
      </c>
      <c r="G122" s="27">
        <f t="shared" si="25"/>
        <v>12420.6</v>
      </c>
      <c r="H122" s="4"/>
      <c r="I122" s="4"/>
      <c r="J122" s="4"/>
      <c r="K122" s="4"/>
    </row>
    <row r="123" spans="1:11" ht="17.100000000000001" customHeight="1" x14ac:dyDescent="0.25">
      <c r="A123" s="30"/>
      <c r="B123" s="31" t="s">
        <v>26</v>
      </c>
      <c r="C123" s="26">
        <v>1973.31</v>
      </c>
      <c r="D123" s="26">
        <f t="shared" si="22"/>
        <v>2762.63</v>
      </c>
      <c r="E123" s="26">
        <f t="shared" si="23"/>
        <v>3315.16</v>
      </c>
      <c r="F123" s="26">
        <f t="shared" si="24"/>
        <v>4400.4799999999996</v>
      </c>
      <c r="G123" s="27">
        <f t="shared" si="25"/>
        <v>5071.41</v>
      </c>
      <c r="H123" s="4"/>
      <c r="I123" s="4"/>
      <c r="J123" s="4"/>
      <c r="K123" s="4"/>
    </row>
    <row r="124" spans="1:11" ht="17.100000000000001" customHeight="1" x14ac:dyDescent="0.25">
      <c r="A124" s="30"/>
      <c r="B124" s="31" t="s">
        <v>27</v>
      </c>
      <c r="C124" s="26">
        <v>1973.31</v>
      </c>
      <c r="D124" s="26">
        <f t="shared" si="22"/>
        <v>2762.63</v>
      </c>
      <c r="E124" s="26">
        <f t="shared" si="23"/>
        <v>3315.16</v>
      </c>
      <c r="F124" s="26">
        <f t="shared" si="24"/>
        <v>4400.4799999999996</v>
      </c>
      <c r="G124" s="27">
        <f t="shared" si="25"/>
        <v>5071.41</v>
      </c>
      <c r="H124" s="4"/>
      <c r="I124" s="4"/>
      <c r="J124" s="4"/>
      <c r="K124" s="4"/>
    </row>
    <row r="125" spans="1:11" ht="17.100000000000001" customHeight="1" x14ac:dyDescent="0.25">
      <c r="A125" s="30"/>
      <c r="B125" s="31" t="s">
        <v>28</v>
      </c>
      <c r="C125" s="26">
        <v>2572.65</v>
      </c>
      <c r="D125" s="26">
        <f t="shared" si="22"/>
        <v>3601.71</v>
      </c>
      <c r="E125" s="26">
        <f t="shared" si="23"/>
        <v>4322.05</v>
      </c>
      <c r="F125" s="26">
        <f t="shared" si="24"/>
        <v>5737.01</v>
      </c>
      <c r="G125" s="27">
        <f t="shared" si="25"/>
        <v>6611.71</v>
      </c>
      <c r="H125" s="4"/>
      <c r="I125" s="4"/>
      <c r="J125" s="4"/>
      <c r="K125" s="4"/>
    </row>
    <row r="126" spans="1:11" ht="17.100000000000001" customHeight="1" x14ac:dyDescent="0.25">
      <c r="A126" s="30"/>
      <c r="B126" s="31" t="s">
        <v>29</v>
      </c>
      <c r="C126" s="26">
        <v>2572.65</v>
      </c>
      <c r="D126" s="26">
        <f t="shared" si="22"/>
        <v>3601.71</v>
      </c>
      <c r="E126" s="26">
        <f t="shared" si="23"/>
        <v>4322.05</v>
      </c>
      <c r="F126" s="26">
        <f t="shared" si="24"/>
        <v>5737.01</v>
      </c>
      <c r="G126" s="27">
        <f t="shared" si="25"/>
        <v>6611.71</v>
      </c>
      <c r="H126" s="4"/>
      <c r="I126" s="4"/>
      <c r="J126" s="4"/>
      <c r="K126" s="4"/>
    </row>
    <row r="127" spans="1:11" ht="17.100000000000001" customHeight="1" x14ac:dyDescent="0.25">
      <c r="A127" s="30"/>
      <c r="B127" s="31" t="s">
        <v>89</v>
      </c>
      <c r="C127" s="26">
        <v>1147.5899999999999</v>
      </c>
      <c r="D127" s="26">
        <f t="shared" si="22"/>
        <v>1606.63</v>
      </c>
      <c r="E127" s="26">
        <f t="shared" si="23"/>
        <v>1927.95</v>
      </c>
      <c r="F127" s="26">
        <f t="shared" si="24"/>
        <v>2559.13</v>
      </c>
      <c r="G127" s="27">
        <f t="shared" si="25"/>
        <v>2949.31</v>
      </c>
      <c r="H127" s="4"/>
      <c r="I127" s="4"/>
      <c r="J127" s="4"/>
      <c r="K127" s="4"/>
    </row>
    <row r="128" spans="1:11" ht="17.100000000000001" customHeight="1" x14ac:dyDescent="0.25">
      <c r="A128" s="30"/>
      <c r="B128" s="31" t="s">
        <v>90</v>
      </c>
      <c r="C128" s="26">
        <v>1147.5899999999999</v>
      </c>
      <c r="D128" s="26">
        <f t="shared" si="22"/>
        <v>1606.63</v>
      </c>
      <c r="E128" s="26">
        <f t="shared" si="23"/>
        <v>1927.95</v>
      </c>
      <c r="F128" s="26">
        <f t="shared" si="24"/>
        <v>2559.13</v>
      </c>
      <c r="G128" s="27">
        <f t="shared" si="25"/>
        <v>2949.31</v>
      </c>
      <c r="H128" s="4"/>
      <c r="I128" s="4"/>
      <c r="J128" s="4"/>
      <c r="K128" s="4"/>
    </row>
    <row r="129" spans="1:11" ht="17.100000000000001" customHeight="1" x14ac:dyDescent="0.25">
      <c r="A129" s="30"/>
      <c r="B129" s="31" t="s">
        <v>30</v>
      </c>
      <c r="C129" s="26">
        <v>1186.9000000000001</v>
      </c>
      <c r="D129" s="26">
        <f t="shared" si="22"/>
        <v>1661.66</v>
      </c>
      <c r="E129" s="26">
        <f t="shared" si="23"/>
        <v>1993.99</v>
      </c>
      <c r="F129" s="26">
        <f t="shared" si="24"/>
        <v>2646.79</v>
      </c>
      <c r="G129" s="27">
        <f t="shared" si="25"/>
        <v>3050.33</v>
      </c>
      <c r="H129" s="4"/>
      <c r="I129" s="4"/>
      <c r="J129" s="4"/>
      <c r="K129" s="4"/>
    </row>
    <row r="130" spans="1:11" ht="17.100000000000001" customHeight="1" x14ac:dyDescent="0.25">
      <c r="A130" s="30"/>
      <c r="B130" s="31" t="s">
        <v>31</v>
      </c>
      <c r="C130" s="26">
        <v>1326.48</v>
      </c>
      <c r="D130" s="26">
        <f t="shared" si="22"/>
        <v>1857.07</v>
      </c>
      <c r="E130" s="26">
        <f t="shared" si="23"/>
        <v>2228.4899999999998</v>
      </c>
      <c r="F130" s="26">
        <f t="shared" si="24"/>
        <v>2958.05</v>
      </c>
      <c r="G130" s="27">
        <f t="shared" si="25"/>
        <v>3409.05</v>
      </c>
      <c r="H130" s="4"/>
      <c r="I130" s="4"/>
      <c r="J130" s="4"/>
      <c r="K130" s="4"/>
    </row>
    <row r="131" spans="1:11" ht="17.100000000000001" customHeight="1" x14ac:dyDescent="0.25">
      <c r="A131" s="30"/>
      <c r="B131" s="31" t="s">
        <v>91</v>
      </c>
      <c r="C131" s="26">
        <v>4003.14</v>
      </c>
      <c r="D131" s="26">
        <f t="shared" si="22"/>
        <v>5604.4</v>
      </c>
      <c r="E131" s="26">
        <f t="shared" si="23"/>
        <v>6725.28</v>
      </c>
      <c r="F131" s="26">
        <f t="shared" si="24"/>
        <v>8927</v>
      </c>
      <c r="G131" s="27">
        <f t="shared" si="25"/>
        <v>10288.07</v>
      </c>
      <c r="H131" s="4"/>
      <c r="I131" s="4"/>
      <c r="J131" s="4"/>
      <c r="K131" s="4"/>
    </row>
    <row r="132" spans="1:11" ht="17.100000000000001" customHeight="1" x14ac:dyDescent="0.25">
      <c r="A132" s="30"/>
      <c r="B132" s="31" t="s">
        <v>92</v>
      </c>
      <c r="C132" s="26">
        <v>4142.72</v>
      </c>
      <c r="D132" s="26">
        <f t="shared" si="22"/>
        <v>5799.81</v>
      </c>
      <c r="E132" s="26">
        <f t="shared" si="23"/>
        <v>6959.77</v>
      </c>
      <c r="F132" s="26">
        <f t="shared" si="24"/>
        <v>9238.27</v>
      </c>
      <c r="G132" s="27">
        <f t="shared" si="25"/>
        <v>10646.79</v>
      </c>
      <c r="H132" s="4"/>
      <c r="I132" s="4"/>
      <c r="J132" s="4"/>
      <c r="K132" s="4"/>
    </row>
    <row r="133" spans="1:11" ht="17.100000000000001" customHeight="1" x14ac:dyDescent="0.25">
      <c r="A133" s="30"/>
      <c r="B133" s="31" t="s">
        <v>93</v>
      </c>
      <c r="C133" s="26">
        <v>3293.64</v>
      </c>
      <c r="D133" s="26">
        <f t="shared" si="22"/>
        <v>4611.1000000000004</v>
      </c>
      <c r="E133" s="26">
        <f t="shared" si="23"/>
        <v>5533.32</v>
      </c>
      <c r="F133" s="26">
        <f t="shared" si="24"/>
        <v>7344.82</v>
      </c>
      <c r="G133" s="27">
        <f t="shared" si="25"/>
        <v>8464.65</v>
      </c>
      <c r="H133" s="4"/>
      <c r="I133" s="4"/>
      <c r="J133" s="4"/>
      <c r="K133" s="4"/>
    </row>
    <row r="134" spans="1:11" ht="17.100000000000001" customHeight="1" x14ac:dyDescent="0.25">
      <c r="A134" s="30"/>
      <c r="B134" s="31" t="s">
        <v>94</v>
      </c>
      <c r="C134" s="26">
        <v>3433.23</v>
      </c>
      <c r="D134" s="26">
        <f t="shared" si="22"/>
        <v>4806.5200000000004</v>
      </c>
      <c r="E134" s="26">
        <f t="shared" si="23"/>
        <v>5767.83</v>
      </c>
      <c r="F134" s="26">
        <f t="shared" si="24"/>
        <v>7656.1</v>
      </c>
      <c r="G134" s="27">
        <f t="shared" si="25"/>
        <v>8823.4</v>
      </c>
      <c r="H134" s="4"/>
      <c r="I134" s="4"/>
      <c r="J134" s="4"/>
      <c r="K134" s="4"/>
    </row>
    <row r="135" spans="1:11" ht="17.100000000000001" customHeight="1" x14ac:dyDescent="0.25">
      <c r="A135" s="30"/>
      <c r="B135" s="31" t="s">
        <v>95</v>
      </c>
      <c r="C135" s="26">
        <v>3546.51</v>
      </c>
      <c r="D135" s="26">
        <f t="shared" si="22"/>
        <v>4965.1099999999997</v>
      </c>
      <c r="E135" s="26">
        <f t="shared" si="23"/>
        <v>5958.14</v>
      </c>
      <c r="F135" s="26">
        <f t="shared" si="24"/>
        <v>7908.72</v>
      </c>
      <c r="G135" s="27">
        <f t="shared" si="25"/>
        <v>9114.5300000000007</v>
      </c>
      <c r="H135" s="4"/>
      <c r="I135" s="4"/>
      <c r="J135" s="4"/>
      <c r="K135" s="4"/>
    </row>
    <row r="136" spans="1:11" ht="17.100000000000001" customHeight="1" thickBot="1" x14ac:dyDescent="0.3">
      <c r="A136" s="35"/>
      <c r="B136" s="36" t="s">
        <v>96</v>
      </c>
      <c r="C136" s="37">
        <v>3686.1</v>
      </c>
      <c r="D136" s="37">
        <f t="shared" si="22"/>
        <v>5160.54</v>
      </c>
      <c r="E136" s="37">
        <f t="shared" si="23"/>
        <v>6192.65</v>
      </c>
      <c r="F136" s="37">
        <f t="shared" si="24"/>
        <v>8220</v>
      </c>
      <c r="G136" s="38">
        <f t="shared" si="25"/>
        <v>9473.2800000000007</v>
      </c>
      <c r="H136" s="4"/>
      <c r="I136" s="4"/>
      <c r="J136" s="4"/>
      <c r="K136" s="4"/>
    </row>
    <row r="137" spans="1:11" ht="18.75" x14ac:dyDescent="0.25">
      <c r="A137" s="39"/>
      <c r="D137" s="4"/>
    </row>
    <row r="138" spans="1:11" ht="18.75" x14ac:dyDescent="0.25">
      <c r="A138" s="39"/>
    </row>
    <row r="139" spans="1:11" ht="18.75" customHeight="1" x14ac:dyDescent="0.25">
      <c r="A139" s="39"/>
    </row>
    <row r="140" spans="1:11" ht="18.75" x14ac:dyDescent="0.25">
      <c r="A140" s="39"/>
    </row>
    <row r="141" spans="1:11" ht="18.75" x14ac:dyDescent="0.25">
      <c r="A141" s="39"/>
    </row>
    <row r="142" spans="1:11" ht="15.75" x14ac:dyDescent="0.25">
      <c r="A142" s="19"/>
    </row>
  </sheetData>
  <mergeCells count="14">
    <mergeCell ref="B75:G75"/>
    <mergeCell ref="B80:G80"/>
    <mergeCell ref="B93:G93"/>
    <mergeCell ref="B106:G106"/>
    <mergeCell ref="B7:G7"/>
    <mergeCell ref="B9:G9"/>
    <mergeCell ref="B11:G11"/>
    <mergeCell ref="B43:G43"/>
    <mergeCell ref="E1:G1"/>
    <mergeCell ref="B2:G2"/>
    <mergeCell ref="A5:A6"/>
    <mergeCell ref="B5:B6"/>
    <mergeCell ref="C5:C6"/>
    <mergeCell ref="D5:G5"/>
  </mergeCells>
  <pageMargins left="0.62992125984251968" right="0.19685039370078741" top="0.39370078740157483" bottom="0.19685039370078741" header="0.11811023622047245" footer="0.11811023622047245"/>
  <pageSetup paperSize="9" scale="85" orientation="portrait" r:id="rId1"/>
  <headerFooter differentFirst="1">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диспан</vt:lpstr>
      <vt:lpstr>диспан!Заголовки_для_печати</vt:lpstr>
      <vt:lpstr>диспан!Область_печати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Солод Ольга Геннадьевна</dc:creator>
  <cp:lastModifiedBy>Солод Ольга Геннадьевна</cp:lastModifiedBy>
  <cp:lastPrinted>2020-01-10T05:54:47Z</cp:lastPrinted>
  <dcterms:created xsi:type="dcterms:W3CDTF">2017-12-18T07:11:42Z</dcterms:created>
  <dcterms:modified xsi:type="dcterms:W3CDTF">2020-01-10T05:54:57Z</dcterms:modified>
</cp:coreProperties>
</file>